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ha_ya\Downloads\Прайс ООО ТрубМет\"/>
    </mc:Choice>
  </mc:AlternateContent>
  <bookViews>
    <workbookView xWindow="0" yWindow="0" windowWidth="28800" windowHeight="13635" tabRatio="272"/>
  </bookViews>
  <sheets>
    <sheet name="прайс ТрубМет - трубы" sheetId="1" r:id="rId1"/>
    <sheet name="реализация от 59000 с НДС" sheetId="2" r:id="rId2"/>
  </sheets>
  <externalReferences>
    <externalReference r:id="rId3"/>
  </externalReferences>
  <definedNames>
    <definedName name="_xlnm._FilterDatabase" localSheetId="0" hidden="1">'прайс ТрубМет - трубы'!$A$18:$AO$330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</definedNames>
  <calcPr calcId="152511"/>
</workbook>
</file>

<file path=xl/calcChain.xml><?xml version="1.0" encoding="utf-8"?>
<calcChain xmlns="http://schemas.openxmlformats.org/spreadsheetml/2006/main">
  <c r="D97" i="1" l="1"/>
  <c r="D142" i="1"/>
  <c r="D177" i="1"/>
  <c r="D226" i="1"/>
  <c r="D229" i="1"/>
  <c r="D230" i="1"/>
  <c r="D265" i="1"/>
  <c r="D286" i="1"/>
  <c r="D295" i="1"/>
  <c r="D307" i="1"/>
  <c r="O7" i="2"/>
  <c r="O12" i="2"/>
  <c r="O14" i="2"/>
  <c r="O17" i="2"/>
  <c r="O20" i="2"/>
  <c r="O52" i="2"/>
  <c r="O56" i="2"/>
  <c r="O77" i="2"/>
  <c r="O80" i="2"/>
  <c r="O82" i="2"/>
  <c r="O91" i="2"/>
  <c r="O96" i="2"/>
  <c r="O98" i="2"/>
  <c r="O101" i="2"/>
  <c r="O105" i="2"/>
  <c r="O110" i="2"/>
  <c r="O112" i="2"/>
  <c r="O127" i="2"/>
  <c r="O135" i="2"/>
  <c r="O146" i="2"/>
  <c r="O150" i="2"/>
  <c r="O159" i="2"/>
</calcChain>
</file>

<file path=xl/sharedStrings.xml><?xml version="1.0" encoding="utf-8"?>
<sst xmlns="http://schemas.openxmlformats.org/spreadsheetml/2006/main" count="4936" uniqueCount="1249">
  <si>
    <t xml:space="preserve">                           Общество с ограниченной ответственностью </t>
  </si>
  <si>
    <t>г. Челябинск: тел.(351) 220-02-05 - труба      http://trubmet.com/    e-mail: info@trubmet.com</t>
  </si>
  <si>
    <t xml:space="preserve">                          тел: (351) 22-00-314 - шпунт</t>
  </si>
  <si>
    <t xml:space="preserve">СКИДКИ на трубный прокат  от 5тн.  300руб/тн. ! </t>
  </si>
  <si>
    <t>наличие трубного проката 29.05.2020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</si>
  <si>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</si>
  <si>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</si>
  <si>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</si>
  <si>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</si>
  <si>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</si>
  <si>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</si>
  <si>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>Наличие трубной продукции в росрезерве и мобрезерве,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</si>
  <si>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</si>
  <si>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</si>
  <si>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</si>
  <si>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</si>
  <si>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</si>
  <si>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</si>
  <si>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</si>
  <si>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</si>
  <si>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</si>
  <si>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</si>
  <si>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</si>
  <si>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</si>
  <si>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СШК 1000</t>
  </si>
  <si>
    <t>сварной</t>
  </si>
  <si>
    <t>С345</t>
  </si>
  <si>
    <t>Челябинск /в</t>
  </si>
  <si>
    <t>Под заказ</t>
  </si>
  <si>
    <t>Шпунт СШК 750</t>
  </si>
  <si>
    <t>Шпунт СШК 27-500</t>
  </si>
  <si>
    <t>5шт по 9м</t>
  </si>
  <si>
    <t>Шпунт Ларсена Л5-ум</t>
  </si>
  <si>
    <t>бесшовный</t>
  </si>
  <si>
    <t>д.о. 38Шт (1,5-1,99м)</t>
  </si>
  <si>
    <t>Панель ПЗО 2780*1000*80</t>
  </si>
  <si>
    <t>сварная</t>
  </si>
  <si>
    <t>2000за шт</t>
  </si>
  <si>
    <t xml:space="preserve">74шт </t>
  </si>
  <si>
    <t>балка 20К1</t>
  </si>
  <si>
    <t>бесшовная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</si>
  <si>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</si>
  <si>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</si>
  <si>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</si>
  <si>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</si>
  <si>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</si>
  <si>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</si>
  <si>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</si>
  <si>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Лист 0,5х1000х2000</t>
  </si>
  <si>
    <t>нержавеющая</t>
  </si>
  <si>
    <t>Челябинск/р</t>
  </si>
  <si>
    <t>/реализация  6шт</t>
  </si>
  <si>
    <t>Лист 0,8х1250х2500</t>
  </si>
  <si>
    <t>оцинкованный</t>
  </si>
  <si>
    <t>08пс</t>
  </si>
  <si>
    <t xml:space="preserve"> на Грузовом комплексе Аэропорт 1 (таможенный склад аэропорта)</t>
  </si>
  <si>
    <t>Лист 12х2850х2000</t>
  </si>
  <si>
    <t>09г2с</t>
  </si>
  <si>
    <t>/реализация  1шт</t>
  </si>
  <si>
    <t>Лист 16х240-255х6000</t>
  </si>
  <si>
    <t>Челябинск /р</t>
  </si>
  <si>
    <t>47шт,  ГОСТ 19903-2015</t>
  </si>
  <si>
    <t>ДУ 20х2,8 (25х 2,8)</t>
  </si>
  <si>
    <t>3сп</t>
  </si>
  <si>
    <t>б/ф16шт + ответ-хранение б/ф 4,0м(х3,2 ст10) и 2шт(4м)</t>
  </si>
  <si>
    <t>ДУ 25х3,2</t>
  </si>
  <si>
    <t>по цене лома</t>
  </si>
  <si>
    <t>ответ-хранение б/ф 2,6м</t>
  </si>
  <si>
    <t>Екатеринб./р</t>
  </si>
  <si>
    <t>/ка  б/ф 5шт</t>
  </si>
  <si>
    <t xml:space="preserve">ДУ 50  (60х3) </t>
  </si>
  <si>
    <t>10, 20</t>
  </si>
  <si>
    <t>б/ф 5шт(ст.10) 0,146тн + б/ф17шт(ст.20) 0,388тн,+б/ф 2,34м (12гф)</t>
  </si>
  <si>
    <t>От 45 до 426 ТУ1430</t>
  </si>
  <si>
    <t>10, 20, 09г2с</t>
  </si>
  <si>
    <t>До 100</t>
  </si>
  <si>
    <t>Екатер.+Челяб</t>
  </si>
  <si>
    <t>по ТУ1430 к ГОСТ8732</t>
  </si>
  <si>
    <t>10х 2          уценка</t>
  </si>
  <si>
    <t>тянутая</t>
  </si>
  <si>
    <t>б/ф 8шт по 5,75м  ржавая</t>
  </si>
  <si>
    <t>25х 6</t>
  </si>
  <si>
    <t>Екатеринбург/юля</t>
  </si>
  <si>
    <t>Реал / 7шт</t>
  </si>
  <si>
    <t>28х 2,5</t>
  </si>
  <si>
    <t>Екатеринбург</t>
  </si>
  <si>
    <t>2шт(7,73м) б/у. гнут,ржав.  физическая масса!!!</t>
  </si>
  <si>
    <t>32х 4</t>
  </si>
  <si>
    <t xml:space="preserve">/реализация б/ф, ржавая, кривая  физическая масса!!! </t>
  </si>
  <si>
    <t>32х 6</t>
  </si>
  <si>
    <t>Реал /3шт от 9м</t>
  </si>
  <si>
    <t>34х 3,5</t>
  </si>
  <si>
    <t>бф 29шт (33,7мм х3,5мм)</t>
  </si>
  <si>
    <t>38х 3,5</t>
  </si>
  <si>
    <t>Бф 7шт</t>
  </si>
  <si>
    <t>38х 4</t>
  </si>
  <si>
    <t>бф 5шт</t>
  </si>
  <si>
    <t>45х 5</t>
  </si>
  <si>
    <t>72000 с 5,5</t>
  </si>
  <si>
    <t>11шт</t>
  </si>
  <si>
    <t>45х 5,5</t>
  </si>
  <si>
    <t>72000 с 5 стенкой</t>
  </si>
  <si>
    <t>25шт</t>
  </si>
  <si>
    <t>48х 3,2</t>
  </si>
  <si>
    <t>15хм</t>
  </si>
  <si>
    <t>б/ф 0,55тн(17шт) + (26шт)0,59тн, физическая масса!!!</t>
  </si>
  <si>
    <t>48х 3,5</t>
  </si>
  <si>
    <t>12х1мф</t>
  </si>
  <si>
    <t>бф   5шт</t>
  </si>
  <si>
    <t>48х 4</t>
  </si>
  <si>
    <t>1  шт /реал 9,5м</t>
  </si>
  <si>
    <t>81300 с 4,5 стенкой</t>
  </si>
  <si>
    <t>бф   15шт</t>
  </si>
  <si>
    <t>48х 4,5</t>
  </si>
  <si>
    <t>б/ф 35шт, физическая масса!!!</t>
  </si>
  <si>
    <t>81300 с 4 стенкой</t>
  </si>
  <si>
    <t>б/ф 1,870тн(46 шт)+ бф 2,325тн(101шт), физическая масса!!!</t>
  </si>
  <si>
    <t>48х 5,5</t>
  </si>
  <si>
    <t>0,205тн(б/ф 5 шт), + 0,3тн(8шт)бф   физическая масса!!!</t>
  </si>
  <si>
    <t>48х 6</t>
  </si>
  <si>
    <t xml:space="preserve">б/ф (18шт) 0,872тн  +бф  0,195тн(3шт)  физическая масса!!! </t>
  </si>
  <si>
    <t>57х 3,5      Гост8734</t>
  </si>
  <si>
    <t>договорная</t>
  </si>
  <si>
    <t>ответ-хранение 3шт</t>
  </si>
  <si>
    <t xml:space="preserve">57х 3,5   </t>
  </si>
  <si>
    <t>бф 85шт</t>
  </si>
  <si>
    <t>57х 4        ГОСТ10705</t>
  </si>
  <si>
    <t>ответ-хранение б/ф 5,39м</t>
  </si>
  <si>
    <t>57х 4,5</t>
  </si>
  <si>
    <t>(49шт)</t>
  </si>
  <si>
    <t xml:space="preserve">57х 5  </t>
  </si>
  <si>
    <t xml:space="preserve">Челябинск </t>
  </si>
  <si>
    <t>Бф</t>
  </si>
  <si>
    <t>57х 5         уценка обрезок</t>
  </si>
  <si>
    <t>Реал. 2 метра</t>
  </si>
  <si>
    <t>57х 5</t>
  </si>
  <si>
    <t>Челяб + Екатеринб</t>
  </si>
  <si>
    <t>бф(73шт)5,053тн бф Челябинск + Екатеринбург0,244тн(5шт)бф+1,153тн(22шт)</t>
  </si>
  <si>
    <t>57х 5,5</t>
  </si>
  <si>
    <t>13хфа</t>
  </si>
  <si>
    <t>Бф (43шт)</t>
  </si>
  <si>
    <t xml:space="preserve">57х 6        </t>
  </si>
  <si>
    <t>расп(6шт)бф + 1,850тн(21шт)бф + бф1,730тн(21шт)</t>
  </si>
  <si>
    <t>57х 6</t>
  </si>
  <si>
    <t>57х 7          уценка</t>
  </si>
  <si>
    <t>Реализация, б/ф 2шт, гнутые,  физическая масса!!!</t>
  </si>
  <si>
    <t>57х 7</t>
  </si>
  <si>
    <t>(Бф 22шт)2,135тн + 3,745тн(37шт)</t>
  </si>
  <si>
    <t>57х 8         ТУ1430</t>
  </si>
  <si>
    <t>Кам-Уральский</t>
  </si>
  <si>
    <t>бф   с внутр шестигр. Х7,5-8</t>
  </si>
  <si>
    <t xml:space="preserve">57х 8   </t>
  </si>
  <si>
    <t>65000 с ту1430</t>
  </si>
  <si>
    <t xml:space="preserve">Бф(150шт) </t>
  </si>
  <si>
    <t xml:space="preserve">57х 8        </t>
  </si>
  <si>
    <t>Бф 6шт</t>
  </si>
  <si>
    <t>75900 с ту1430</t>
  </si>
  <si>
    <t>Бф 8,645тн (83шт.) + бф 7,425тн (73шт)   все без марк и загл</t>
  </si>
  <si>
    <t>60х 3        Гост8734</t>
  </si>
  <si>
    <t>ответ-хранение б/ф 1шт</t>
  </si>
  <si>
    <t>60х 3,5</t>
  </si>
  <si>
    <t xml:space="preserve">Бф 5шт </t>
  </si>
  <si>
    <t>60х 4</t>
  </si>
  <si>
    <t>Бф 16шт</t>
  </si>
  <si>
    <t>б/ф 3шт, физическая масса!!!</t>
  </si>
  <si>
    <t>60х 4,5</t>
  </si>
  <si>
    <t>бф20шт</t>
  </si>
  <si>
    <t>89900 с 5</t>
  </si>
  <si>
    <t>бф 9шт</t>
  </si>
  <si>
    <t>60х 5</t>
  </si>
  <si>
    <t>б/ф 13шт, физическая масса!!!</t>
  </si>
  <si>
    <t>б/ф (14шт) 10-10,4м, физическая масса!!!</t>
  </si>
  <si>
    <t>89900 с 4,5</t>
  </si>
  <si>
    <t>19шт</t>
  </si>
  <si>
    <t>60х 5,5</t>
  </si>
  <si>
    <t>79900 с 6 стенкой</t>
  </si>
  <si>
    <t xml:space="preserve">б/ф физическая масса!!!  (9шт) </t>
  </si>
  <si>
    <t xml:space="preserve">60х 6        </t>
  </si>
  <si>
    <t>19шт бф</t>
  </si>
  <si>
    <t xml:space="preserve">60х 6  </t>
  </si>
  <si>
    <t>79900 с 6,5 стенкой</t>
  </si>
  <si>
    <t>60х 6,5</t>
  </si>
  <si>
    <t xml:space="preserve">б/ф физическая масса!!!  (82шт) </t>
  </si>
  <si>
    <t>60х 7</t>
  </si>
  <si>
    <t>0,62тн(7шт) + (1шт)0,060тн</t>
  </si>
  <si>
    <t>63,5 х 6,75</t>
  </si>
  <si>
    <t xml:space="preserve">б/ф 6шт физическая масса!!!  </t>
  </si>
  <si>
    <t>70х 4       ТУ190</t>
  </si>
  <si>
    <t xml:space="preserve"> реал 3шт</t>
  </si>
  <si>
    <t>70х 5</t>
  </si>
  <si>
    <t>б/ф 1шт реал</t>
  </si>
  <si>
    <t>73х 9</t>
  </si>
  <si>
    <t>б/ф 6шт, физическая масса!!!</t>
  </si>
  <si>
    <t>76х 3,5    ГОСТ10705</t>
  </si>
  <si>
    <t>/ка  б/ф 5,15м + 2,25м</t>
  </si>
  <si>
    <t>76х 3,5    ТУ190</t>
  </si>
  <si>
    <t>б/ф 5шт</t>
  </si>
  <si>
    <t>76х 5</t>
  </si>
  <si>
    <t xml:space="preserve">(Бф 20 шт)1,737тн </t>
  </si>
  <si>
    <t xml:space="preserve">83х 5 </t>
  </si>
  <si>
    <t>б/ф 4шт</t>
  </si>
  <si>
    <t>88,9х 5,49 А106  ANSI B36.10</t>
  </si>
  <si>
    <t>Gr.B</t>
  </si>
  <si>
    <t>Реал /3шт по 12м</t>
  </si>
  <si>
    <t>89х 3,5     ТУ1430 уценка</t>
  </si>
  <si>
    <t xml:space="preserve">прод вмятина 0,082тн (1шт)бф + 0,298тн(4шт) </t>
  </si>
  <si>
    <t xml:space="preserve">89х 3,5     </t>
  </si>
  <si>
    <t>(3шт)бф</t>
  </si>
  <si>
    <t>89х 4      ГОСТ10705</t>
  </si>
  <si>
    <t>ответ-хранение б/ф 4,66м  в изоляции</t>
  </si>
  <si>
    <t>89х 4        ТУ1430</t>
  </si>
  <si>
    <t>1  шт /реал</t>
  </si>
  <si>
    <t xml:space="preserve">89х 4 </t>
  </si>
  <si>
    <t>Реал /1шт</t>
  </si>
  <si>
    <t>бесшовная нержав</t>
  </si>
  <si>
    <t>10Х17Н13М2Т</t>
  </si>
  <si>
    <t>Реал /4шт</t>
  </si>
  <si>
    <t>89х 4,5     ТУ1430</t>
  </si>
  <si>
    <t xml:space="preserve">(1 шт. 5,4м )прод вм /реал </t>
  </si>
  <si>
    <t>89х 4,5</t>
  </si>
  <si>
    <t>7 штук бф</t>
  </si>
  <si>
    <t>89х 5       ТУ1430</t>
  </si>
  <si>
    <t>50000 с ст09г2с</t>
  </si>
  <si>
    <t>9 штук</t>
  </si>
  <si>
    <t>57900 с ст20</t>
  </si>
  <si>
    <t xml:space="preserve">89х 5      </t>
  </si>
  <si>
    <t>8 штук</t>
  </si>
  <si>
    <t xml:space="preserve">89х 5     </t>
  </si>
  <si>
    <t>9,08м 1шт</t>
  </si>
  <si>
    <t xml:space="preserve">89х 5 </t>
  </si>
  <si>
    <t>Реал /68 штук</t>
  </si>
  <si>
    <t>89х 5,5    ТУ1430</t>
  </si>
  <si>
    <t>Кр 1шт</t>
  </si>
  <si>
    <t>89х 5,5</t>
  </si>
  <si>
    <t>57900 с 5</t>
  </si>
  <si>
    <t>(2шт)</t>
  </si>
  <si>
    <t>65000 все 5-5,5гс</t>
  </si>
  <si>
    <t>69900 с Чел</t>
  </si>
  <si>
    <t>0,5тн(4шт) + 1,760тн(25шт)</t>
  </si>
  <si>
    <t>20а</t>
  </si>
  <si>
    <t xml:space="preserve">бф </t>
  </si>
  <si>
    <t>89х 6       ТУ1430</t>
  </si>
  <si>
    <t>57900 с 5,5</t>
  </si>
  <si>
    <t>4 штуки</t>
  </si>
  <si>
    <t>57900 все 6 ст</t>
  </si>
  <si>
    <t xml:space="preserve">64 штуки </t>
  </si>
  <si>
    <t xml:space="preserve">89х 6 </t>
  </si>
  <si>
    <t>(1шт)</t>
  </si>
  <si>
    <t>64900 все 6 ст</t>
  </si>
  <si>
    <t>69900 все 6 ст</t>
  </si>
  <si>
    <t>75 шт с фаской + 15 шт бф</t>
  </si>
  <si>
    <t>89х 6      ТУ1317</t>
  </si>
  <si>
    <t>20ФА</t>
  </si>
  <si>
    <t>84200 с 20а</t>
  </si>
  <si>
    <t>24шт</t>
  </si>
  <si>
    <t>89х 6,5</t>
  </si>
  <si>
    <t>1шт</t>
  </si>
  <si>
    <t xml:space="preserve">89х 6,5 </t>
  </si>
  <si>
    <t>3 шт с фаской + 1 шт бф 0,123тн</t>
  </si>
  <si>
    <t>89х 7      ТУ1430</t>
  </si>
  <si>
    <t>Бф (2шт) х6,5-8,5 /реал</t>
  </si>
  <si>
    <t xml:space="preserve">89х 8   </t>
  </si>
  <si>
    <t>49900 с ст09г2с</t>
  </si>
  <si>
    <t xml:space="preserve">Реал.4шт </t>
  </si>
  <si>
    <t xml:space="preserve">89х 8 </t>
  </si>
  <si>
    <t xml:space="preserve">17 шт </t>
  </si>
  <si>
    <t>89х 8</t>
  </si>
  <si>
    <t xml:space="preserve">Реал /1шт Хлебная </t>
  </si>
  <si>
    <t>20С</t>
  </si>
  <si>
    <t>2шт</t>
  </si>
  <si>
    <t>бф   4шт 47м</t>
  </si>
  <si>
    <t xml:space="preserve">89х 9     </t>
  </si>
  <si>
    <t>69000 все 9</t>
  </si>
  <si>
    <t>Бф (1шт) 2,6м</t>
  </si>
  <si>
    <t xml:space="preserve">89х 9  </t>
  </si>
  <si>
    <t>69000 с гс</t>
  </si>
  <si>
    <t>4шт бф</t>
  </si>
  <si>
    <t>89х 9</t>
  </si>
  <si>
    <t>69000 с ст20</t>
  </si>
  <si>
    <t>Реал /6шт</t>
  </si>
  <si>
    <t>17штук бф</t>
  </si>
  <si>
    <t>89х 10    ТУ1430</t>
  </si>
  <si>
    <t>15 штук (х9-10) задирки /реал</t>
  </si>
  <si>
    <t>3шт ПЛЁНЫ и риски до 2мм на пов</t>
  </si>
  <si>
    <t>1шт вн канавка</t>
  </si>
  <si>
    <t>89х 10</t>
  </si>
  <si>
    <t>69000 с туЕкат</t>
  </si>
  <si>
    <t>Реал /7шт</t>
  </si>
  <si>
    <t>99900 с 9</t>
  </si>
  <si>
    <t>16 штук бф</t>
  </si>
  <si>
    <t>102х 4   (ДУ90)</t>
  </si>
  <si>
    <t xml:space="preserve">Реал / 4шт  </t>
  </si>
  <si>
    <t xml:space="preserve">102х 8  </t>
  </si>
  <si>
    <t>102х 8,4  ТУ463(котельная)</t>
  </si>
  <si>
    <t>б/ф 3шт, котельная высокого давления  физическая масса!!!</t>
  </si>
  <si>
    <t xml:space="preserve">108х 3,5    </t>
  </si>
  <si>
    <t>108х 4   ГОСТ10705 лежалая</t>
  </si>
  <si>
    <t>/реализация  22шт (есть крив и кор)</t>
  </si>
  <si>
    <t>108х 4    ТУ1430</t>
  </si>
  <si>
    <t>0,105 ???</t>
  </si>
  <si>
    <t xml:space="preserve">Реал/НАЙТИ(1шт крив на 3,5м) </t>
  </si>
  <si>
    <t xml:space="preserve">108х 4     </t>
  </si>
  <si>
    <t>Коммисс 7,7м (бф1шт)0,079тн</t>
  </si>
  <si>
    <t>108х 4,5</t>
  </si>
  <si>
    <t xml:space="preserve"> (бф)11шт</t>
  </si>
  <si>
    <t xml:space="preserve">108х 5  </t>
  </si>
  <si>
    <t>бф5шт</t>
  </si>
  <si>
    <t>108х 5</t>
  </si>
  <si>
    <t>Екатер+Челябинск</t>
  </si>
  <si>
    <t xml:space="preserve">1,130(9шт) Екатеринбург + Челябинск (2 шт  бф) 0,225тн </t>
  </si>
  <si>
    <t>108х 5   ГОСТ550</t>
  </si>
  <si>
    <t>15х5м</t>
  </si>
  <si>
    <t>Реал / 8шт</t>
  </si>
  <si>
    <t xml:space="preserve">108х 6  </t>
  </si>
  <si>
    <t>22шт</t>
  </si>
  <si>
    <t xml:space="preserve">108х 6     </t>
  </si>
  <si>
    <t>3шт</t>
  </si>
  <si>
    <t xml:space="preserve">реал. 2штуки/ю </t>
  </si>
  <si>
    <t>108х 6    ТУ1317</t>
  </si>
  <si>
    <t>20А</t>
  </si>
  <si>
    <t xml:space="preserve">108х 8  </t>
  </si>
  <si>
    <t>108х 12</t>
  </si>
  <si>
    <t>Реал / 1шт</t>
  </si>
  <si>
    <t>114х 3,5</t>
  </si>
  <si>
    <t>54900 с 4</t>
  </si>
  <si>
    <t xml:space="preserve">1шт </t>
  </si>
  <si>
    <t>114х 4     ТУ1430</t>
  </si>
  <si>
    <t>44900 с гост</t>
  </si>
  <si>
    <t>1шт с продольной вмятиной</t>
  </si>
  <si>
    <t xml:space="preserve">114х 4 </t>
  </si>
  <si>
    <t>49900 с ту1430</t>
  </si>
  <si>
    <t xml:space="preserve">114х 4,5  </t>
  </si>
  <si>
    <t>69900 все х5-5,5гс</t>
  </si>
  <si>
    <t>114х 5    ТУ1430</t>
  </si>
  <si>
    <t>59900 с 6</t>
  </si>
  <si>
    <t>1шт 0,147тн</t>
  </si>
  <si>
    <t>57900 с 6</t>
  </si>
  <si>
    <t xml:space="preserve">4шт </t>
  </si>
  <si>
    <t xml:space="preserve">114х 5    </t>
  </si>
  <si>
    <t>7шт</t>
  </si>
  <si>
    <t>114х 5,5    ТУ1430</t>
  </si>
  <si>
    <t>114х 6    уценка</t>
  </si>
  <si>
    <t>26400 без ндс</t>
  </si>
  <si>
    <t>б/с 11,52м., кривая, в изоляции</t>
  </si>
  <si>
    <t>114х 6</t>
  </si>
  <si>
    <t>3,997тн(24шт)расп +1,675(10)+расп0,633тн(4шт)</t>
  </si>
  <si>
    <t xml:space="preserve">114х 6 </t>
  </si>
  <si>
    <t>Реал.22шт</t>
  </si>
  <si>
    <t xml:space="preserve">114х 6,5   </t>
  </si>
  <si>
    <t>20фа</t>
  </si>
  <si>
    <t>8шт (2пак.х4шт)</t>
  </si>
  <si>
    <t xml:space="preserve">114х 7   </t>
  </si>
  <si>
    <t>12гф</t>
  </si>
  <si>
    <t>б/ф 1шт 12,14м + 1шт 12,24м</t>
  </si>
  <si>
    <t xml:space="preserve">114х 8      уценка </t>
  </si>
  <si>
    <t>реал/3шт по 2,85м</t>
  </si>
  <si>
    <t>10.-20</t>
  </si>
  <si>
    <t>42700 без ндс</t>
  </si>
  <si>
    <t>б/ф 2шт(3,46+3,47м)</t>
  </si>
  <si>
    <t>114х 8</t>
  </si>
  <si>
    <t xml:space="preserve">0,828тн(4шт) реал </t>
  </si>
  <si>
    <t xml:space="preserve">1шт  </t>
  </si>
  <si>
    <t>114х 8    ТУ1128</t>
  </si>
  <si>
    <t>23 шт, маркировка</t>
  </si>
  <si>
    <t>114х 9    ТУ1430</t>
  </si>
  <si>
    <t>57900 с уценкой 8</t>
  </si>
  <si>
    <t>2шт, физическая масса!!!</t>
  </si>
  <si>
    <t xml:space="preserve">114х 9      уценка </t>
  </si>
  <si>
    <t>(4,11м(б/с, в изоляции))</t>
  </si>
  <si>
    <t xml:space="preserve">114х 9     </t>
  </si>
  <si>
    <t xml:space="preserve">114х 9       </t>
  </si>
  <si>
    <t>11 штук</t>
  </si>
  <si>
    <t>114х 10   ТУ1430</t>
  </si>
  <si>
    <t>32хга(35хгф)</t>
  </si>
  <si>
    <t xml:space="preserve">Бф 2шт </t>
  </si>
  <si>
    <t xml:space="preserve">114х 10   </t>
  </si>
  <si>
    <t xml:space="preserve">  5штук</t>
  </si>
  <si>
    <t xml:space="preserve">(14 шт ) </t>
  </si>
  <si>
    <t xml:space="preserve">114х 12   ТУ1430 </t>
  </si>
  <si>
    <t>б/ф 10,65м.,стенка</t>
  </si>
  <si>
    <t xml:space="preserve">127х 9    </t>
  </si>
  <si>
    <t>1 штука</t>
  </si>
  <si>
    <t>133х 3</t>
  </si>
  <si>
    <t>(76 штук)</t>
  </si>
  <si>
    <t>133х 3,5</t>
  </si>
  <si>
    <t>(11 штук)1,317тн +0,119(9,15м) +  3,246тн(75 штук по 3,4м рез с 1 стороны)</t>
  </si>
  <si>
    <t>133х 4</t>
  </si>
  <si>
    <t xml:space="preserve">133х 4,5 </t>
  </si>
  <si>
    <t xml:space="preserve">0,17тн (1шт) </t>
  </si>
  <si>
    <t xml:space="preserve">133х 5     ТУ1430 </t>
  </si>
  <si>
    <t>б/ф 1шт 8м</t>
  </si>
  <si>
    <t>133х 5</t>
  </si>
  <si>
    <t>(4штуки) 0,561тн + реал/(0,45тн (3шт)+0,156(1))</t>
  </si>
  <si>
    <t>133х 7</t>
  </si>
  <si>
    <t>8,3м 1шт</t>
  </si>
  <si>
    <t xml:space="preserve">140х 5 </t>
  </si>
  <si>
    <t>6шт</t>
  </si>
  <si>
    <t>152х 6   ГОСТ550</t>
  </si>
  <si>
    <t>Реал / 5шт</t>
  </si>
  <si>
    <t xml:space="preserve">159х 4  </t>
  </si>
  <si>
    <t>бф14шт</t>
  </si>
  <si>
    <t>159х 5      некондиция</t>
  </si>
  <si>
    <t>х5-5,5  продольная вмятина  длины-(3м 3,5м 2,5м 2м ) 4шт</t>
  </si>
  <si>
    <t xml:space="preserve">159х 5     ТУ1430 </t>
  </si>
  <si>
    <t xml:space="preserve">б/ф 1шт </t>
  </si>
  <si>
    <t>59000 все 5 стенки</t>
  </si>
  <si>
    <t>( б/ф 1шт )</t>
  </si>
  <si>
    <t>159х 5    лежалая</t>
  </si>
  <si>
    <t>б/ф 1шт 4,39м</t>
  </si>
  <si>
    <t xml:space="preserve">159х 5 </t>
  </si>
  <si>
    <t>0,829тн(6шт) +0,378тн(3шт)+0,500(3шт)</t>
  </si>
  <si>
    <t xml:space="preserve">159х 5,5 </t>
  </si>
  <si>
    <t xml:space="preserve">159х 6     ТУ1430 </t>
  </si>
  <si>
    <t>159х 6</t>
  </si>
  <si>
    <t>53шт</t>
  </si>
  <si>
    <t xml:space="preserve">159х 6 </t>
  </si>
  <si>
    <t xml:space="preserve">159х 6  ГОСТ 10705-80, Наружная 2Х слойная изоляция УC ТУ 1390-007-91907504-2014 на основе экструдированного полиэтилена </t>
  </si>
  <si>
    <t>5штук</t>
  </si>
  <si>
    <t xml:space="preserve">159х 6,5 </t>
  </si>
  <si>
    <t xml:space="preserve">б/ф 2шт(4,42+5,93м)0,253тн </t>
  </si>
  <si>
    <t>159х 7</t>
  </si>
  <si>
    <t>(1шт) 8,5м</t>
  </si>
  <si>
    <t xml:space="preserve">159х 7  </t>
  </si>
  <si>
    <t>(6шт)рж/реализация</t>
  </si>
  <si>
    <t>(1шт бф 7 метров)</t>
  </si>
  <si>
    <t>159х 8      ТУ1430</t>
  </si>
  <si>
    <t>(14шт )</t>
  </si>
  <si>
    <t>46700 без ндс</t>
  </si>
  <si>
    <t xml:space="preserve">/реализация  1шт </t>
  </si>
  <si>
    <t>4,778тн(17шт) + 2,750тн(10шт)</t>
  </si>
  <si>
    <t xml:space="preserve">159х 8  </t>
  </si>
  <si>
    <t>(8шт от 6 до 9 метров)1,555тн +3,054тн(3шт + бф7шт)+(5)0,694тн+2,360(8)</t>
  </si>
  <si>
    <t xml:space="preserve">(2шт) </t>
  </si>
  <si>
    <t xml:space="preserve">159х 10  </t>
  </si>
  <si>
    <t>(1шт)0,405тн + 2тн(6шт)</t>
  </si>
  <si>
    <t xml:space="preserve">159х 10   </t>
  </si>
  <si>
    <t>0,32(1) +1,225(3)</t>
  </si>
  <si>
    <t xml:space="preserve">159х 12 </t>
  </si>
  <si>
    <t>11м + реализация 2,6м 0,11тн</t>
  </si>
  <si>
    <t>159х 16    ТУ1430</t>
  </si>
  <si>
    <t>4,77м 1шт реал</t>
  </si>
  <si>
    <t>159х 18</t>
  </si>
  <si>
    <t>Реал / 4шт от 8м + 1шт 3м</t>
  </si>
  <si>
    <t xml:space="preserve">159х 20     ТУ1128 </t>
  </si>
  <si>
    <t>9,6м 1шт, рыжая</t>
  </si>
  <si>
    <t>168х 5,5   распродажа</t>
  </si>
  <si>
    <t>8,9м 1шт реал</t>
  </si>
  <si>
    <t xml:space="preserve">168х 6    </t>
  </si>
  <si>
    <t>Екатеринбург/т</t>
  </si>
  <si>
    <t>реализация   4шт короткие</t>
  </si>
  <si>
    <t>168х 6      распродажа</t>
  </si>
  <si>
    <t>59000 с 12гб</t>
  </si>
  <si>
    <t>4шт физическая масса!!!</t>
  </si>
  <si>
    <t>168х 6,5   распродажа</t>
  </si>
  <si>
    <t>12гб</t>
  </si>
  <si>
    <t>59000 с 13хфа</t>
  </si>
  <si>
    <t>1шт , 6,73м фаски г, физическая масса!!!</t>
  </si>
  <si>
    <t>168х 8   лежалая</t>
  </si>
  <si>
    <t xml:space="preserve">09г2с </t>
  </si>
  <si>
    <t>/реализация  7шт бм,рж</t>
  </si>
  <si>
    <t xml:space="preserve">168х 8 </t>
  </si>
  <si>
    <t>71100 с 13хфа</t>
  </si>
  <si>
    <t>71100 с ст20фа</t>
  </si>
  <si>
    <t>Челяб.+Екат.</t>
  </si>
  <si>
    <t>(12шт)4,074тн.Чел+Екат.0,34тн(1шт), физическая масса!!!</t>
  </si>
  <si>
    <t>168х 9   лежалая</t>
  </si>
  <si>
    <t>/реализация  10шт</t>
  </si>
  <si>
    <t xml:space="preserve">168х 9 </t>
  </si>
  <si>
    <t>168х 9    ТУ1430</t>
  </si>
  <si>
    <t>65000 с 09г2с</t>
  </si>
  <si>
    <t>71100 с 09г2с</t>
  </si>
  <si>
    <t>5шт(9,0-10,34м)</t>
  </si>
  <si>
    <t xml:space="preserve">168х 10 </t>
  </si>
  <si>
    <t>58000 с 9 стенкой</t>
  </si>
  <si>
    <t>б/ф (1шт)0,3тн + реал.0,316тн (1шт)</t>
  </si>
  <si>
    <t>5шт</t>
  </si>
  <si>
    <t>168х 12 в изоляции уценка</t>
  </si>
  <si>
    <t>1148+1152см</t>
  </si>
  <si>
    <t>219х 5   ГОСТ10705 лежалая</t>
  </si>
  <si>
    <t>/реализация  3шт по 11,8м бм,рж</t>
  </si>
  <si>
    <t>219х 6     ТУ1317</t>
  </si>
  <si>
    <t xml:space="preserve">13хфа  </t>
  </si>
  <si>
    <t>Реал /3шт от 8,5 до 9,5м</t>
  </si>
  <si>
    <t xml:space="preserve">219х 7 </t>
  </si>
  <si>
    <t>69900 все 7</t>
  </si>
  <si>
    <t>0,312тн(1шт с одн стор бф)+2,353тн(8шт)бф+бф1,960тн(5)+2,620(9)</t>
  </si>
  <si>
    <t>219х 7    ТУ1430</t>
  </si>
  <si>
    <t>Екатеринбург/р</t>
  </si>
  <si>
    <t>7,5+8,6м , все бф , с одн стороны торцы орбитой, реализация</t>
  </si>
  <si>
    <t>бф(2,860тн(9шт) + 0,659 (2шт)) + 3,210(10шт)+4,135(12)+1,350(4)+бф2,295тн(7шт)</t>
  </si>
  <si>
    <t>219х 8   восстановленная</t>
  </si>
  <si>
    <t>/ка  б/ф 1шт, 8,06м с поп швом</t>
  </si>
  <si>
    <t>219х 8   ГОСТ10705 лежалая</t>
  </si>
  <si>
    <t>219х 8   ГОСТ10705</t>
  </si>
  <si>
    <t>Челябинск/м</t>
  </si>
  <si>
    <t>/реализация б/ф 1шт(6,7м)</t>
  </si>
  <si>
    <t xml:space="preserve">219х 8     ТУ1430 </t>
  </si>
  <si>
    <t>11,55м (стенка в +)</t>
  </si>
  <si>
    <t>219х 8     ТУ1430</t>
  </si>
  <si>
    <t>1шт(2,35м)</t>
  </si>
  <si>
    <t xml:space="preserve">219х 8   </t>
  </si>
  <si>
    <t>Бф(7шт)2,9тн + 10,159тн(31шт из кот 11бф)</t>
  </si>
  <si>
    <t>219х 8  без фаски</t>
  </si>
  <si>
    <t>79900 все 8</t>
  </si>
  <si>
    <t>(24 шт бф)11,615тн Екат+ Челяб 1,711тн (4шт)БФ</t>
  </si>
  <si>
    <t>219х 8  с фаской</t>
  </si>
  <si>
    <t>89900 все 8</t>
  </si>
  <si>
    <t>3,385тн(7 штук) Екат+ Челяб 0,829тн (2шт)</t>
  </si>
  <si>
    <t xml:space="preserve">219х 9   </t>
  </si>
  <si>
    <t>38хма</t>
  </si>
  <si>
    <t>/ка  б/ф 1шт</t>
  </si>
  <si>
    <t>1 шт. 8,9м + 0,880тн(2шт)</t>
  </si>
  <si>
    <t>219х 10  ТУ4012</t>
  </si>
  <si>
    <t>б/с, б/ф 9,9м., в изоляции</t>
  </si>
  <si>
    <t>219х 10   в изоляции</t>
  </si>
  <si>
    <t>10,79+11,32м., б/с, в изоляции</t>
  </si>
  <si>
    <t xml:space="preserve">219х 14      </t>
  </si>
  <si>
    <t>223х 9</t>
  </si>
  <si>
    <t>Обрезок 1шт</t>
  </si>
  <si>
    <t>245х 12   ТУ124</t>
  </si>
  <si>
    <t>б/ф 1шт</t>
  </si>
  <si>
    <t>273х 7</t>
  </si>
  <si>
    <t>бф   5штук</t>
  </si>
  <si>
    <t xml:space="preserve">273х 8      ТУ1430 </t>
  </si>
  <si>
    <t>9,09м, ржавая, внутр.волны</t>
  </si>
  <si>
    <t>бф   ЧТПЗ (стенка 7-8) 2 штуки</t>
  </si>
  <si>
    <t xml:space="preserve">273х 8  </t>
  </si>
  <si>
    <t>273х 8 с наружним покрытием</t>
  </si>
  <si>
    <t>Реал /2шт</t>
  </si>
  <si>
    <t>273х 8       ТУ1317</t>
  </si>
  <si>
    <t>273х 9      ТУ1430 уценка</t>
  </si>
  <si>
    <t>273х 9     уценка</t>
  </si>
  <si>
    <t>10,18м, ржавая</t>
  </si>
  <si>
    <t>273х 9   ГОСТ10705</t>
  </si>
  <si>
    <t>17г1с</t>
  </si>
  <si>
    <t>/реализация 11,62м</t>
  </si>
  <si>
    <t xml:space="preserve">273х 10    уценка </t>
  </si>
  <si>
    <t>273х 11</t>
  </si>
  <si>
    <t>Бф 8,4м</t>
  </si>
  <si>
    <t>273х 16   ТУ1128</t>
  </si>
  <si>
    <t>ЧТПЗ 1шт, 7,11м</t>
  </si>
  <si>
    <t xml:space="preserve">273х 17    ТУ1430 </t>
  </si>
  <si>
    <t xml:space="preserve">273х 18    ТУ4012 </t>
  </si>
  <si>
    <t>б/ф 5,75м.   Стенка х15-20мм.?  для свай и конструкций</t>
  </si>
  <si>
    <t xml:space="preserve">273х 18      </t>
  </si>
  <si>
    <t>ЧТПЗ 1шт, бф 6,18м</t>
  </si>
  <si>
    <t>325х 6</t>
  </si>
  <si>
    <t>09гсф</t>
  </si>
  <si>
    <t xml:space="preserve">325х 7   </t>
  </si>
  <si>
    <t>Бф (580см+1035см)</t>
  </si>
  <si>
    <t>325х 8     ТУ1430</t>
  </si>
  <si>
    <t>12,44м, стенка, ржавая, каверны. край-загиб</t>
  </si>
  <si>
    <t>Бф 1шт   8,5м</t>
  </si>
  <si>
    <t xml:space="preserve">325х 8  </t>
  </si>
  <si>
    <t>бф    11шт</t>
  </si>
  <si>
    <t xml:space="preserve">325х 8    </t>
  </si>
  <si>
    <t>1шт (7,85м)</t>
  </si>
  <si>
    <t>325х 8    ТУ1317</t>
  </si>
  <si>
    <t>13хфа  (К52)</t>
  </si>
  <si>
    <t>72200 с ГОСТ хфа</t>
  </si>
  <si>
    <t xml:space="preserve">3шт </t>
  </si>
  <si>
    <t xml:space="preserve">реализация   </t>
  </si>
  <si>
    <t xml:space="preserve">325х 9  </t>
  </si>
  <si>
    <t xml:space="preserve">Бф 4шт   </t>
  </si>
  <si>
    <t>325х 10</t>
  </si>
  <si>
    <t>72200 с 12 стенкой</t>
  </si>
  <si>
    <t>3шт(7,57м+8,36м+бф7,47м) ЧТПЗ</t>
  </si>
  <si>
    <t xml:space="preserve">325х 12    ТУ1430 </t>
  </si>
  <si>
    <t>11,58м., стенка х10-12, б/ф  сероводородостойкая сталь</t>
  </si>
  <si>
    <t xml:space="preserve">325х 14    </t>
  </si>
  <si>
    <t>71100 все 14-18 стенки</t>
  </si>
  <si>
    <t>ЧТПЗ 1шт, 796см</t>
  </si>
  <si>
    <t>325х 14   ТУ124 уценка</t>
  </si>
  <si>
    <t>б/ф 1шт(3,83м)</t>
  </si>
  <si>
    <t>325х 16</t>
  </si>
  <si>
    <t>71100 все 16-18 стенки</t>
  </si>
  <si>
    <t>325х 17</t>
  </si>
  <si>
    <t>ЧТПЗ 934см</t>
  </si>
  <si>
    <t>325х 18</t>
  </si>
  <si>
    <t>ЧТПЗ 11,63м, бф</t>
  </si>
  <si>
    <t>377х 9</t>
  </si>
  <si>
    <t>1шт бф 6м</t>
  </si>
  <si>
    <t>377х 10</t>
  </si>
  <si>
    <t>Бф 3шт от 8,51м</t>
  </si>
  <si>
    <t>426х 6 ГОСТ 10705-80 с внутр. Антикорр. Покрытием ТУ 24.20.35-002-00136352-2017</t>
  </si>
  <si>
    <t xml:space="preserve">Реал /2шт </t>
  </si>
  <si>
    <t>426х 8     ТУ1430</t>
  </si>
  <si>
    <t>Бф 1шт 9 м</t>
  </si>
  <si>
    <t>426х 8</t>
  </si>
  <si>
    <t>69200 с ту1430</t>
  </si>
  <si>
    <t>Бф 1шт 8,8 м</t>
  </si>
  <si>
    <t>426х 9   уценка</t>
  </si>
  <si>
    <t>52800 все 9 стенки</t>
  </si>
  <si>
    <t xml:space="preserve"> 9,31м.ржавая, незначительные вмятины</t>
  </si>
  <si>
    <t>426х 9</t>
  </si>
  <si>
    <t>0,780тн(бф1шт)Екатеринбург + Челябинск (8,4м)0,778тн</t>
  </si>
  <si>
    <t xml:space="preserve">426х 9 </t>
  </si>
  <si>
    <t>69900 с 20 сталью</t>
  </si>
  <si>
    <t>бф 4шт 3,779тн + 2,450тн(бф3шт)</t>
  </si>
  <si>
    <t xml:space="preserve">426х 9  </t>
  </si>
  <si>
    <t>6,815тн(13шт) ЧТПЗ + 1,021тн(11,03м)ВТЗ</t>
  </si>
  <si>
    <t>426х 9   ТУ1317-233-00147016-02</t>
  </si>
  <si>
    <t>13хфа (К48)</t>
  </si>
  <si>
    <t>9,13м  ЧТПЗ</t>
  </si>
  <si>
    <t>426х 10   ТУ4012</t>
  </si>
  <si>
    <t>20, 09г2с</t>
  </si>
  <si>
    <t>б/ф7,65м + б/ф (10,57м, плены.дыры,  для свай и конструкций)</t>
  </si>
  <si>
    <t>426х 10   лежалая</t>
  </si>
  <si>
    <t>Челябинск/ол</t>
  </si>
  <si>
    <t>2015г</t>
  </si>
  <si>
    <t>426х 10</t>
  </si>
  <si>
    <t>13гфа</t>
  </si>
  <si>
    <t>/реализация 1 штука  бм</t>
  </si>
  <si>
    <t xml:space="preserve">426х 10 </t>
  </si>
  <si>
    <t>ВТЗ 6,18м 0,634тн  +4шт 4,484тн + 4шт 3,189тн</t>
  </si>
  <si>
    <t xml:space="preserve">426х 10   </t>
  </si>
  <si>
    <t>ВТЗ   11,08м 1,137тн + 1,043тн 10,17м</t>
  </si>
  <si>
    <t>426х 11</t>
  </si>
  <si>
    <t xml:space="preserve">Бф 1шт </t>
  </si>
  <si>
    <t>426х 12    ТУ1128</t>
  </si>
  <si>
    <t>К48, (7,7м)</t>
  </si>
  <si>
    <t xml:space="preserve">426х 12    </t>
  </si>
  <si>
    <t>74900 с 14 стенкой</t>
  </si>
  <si>
    <t>4шт ВТЗ 4,066тн + 11,550тн 11шт</t>
  </si>
  <si>
    <t xml:space="preserve">426х 14  </t>
  </si>
  <si>
    <t>74900 с 12 стенкой</t>
  </si>
  <si>
    <t>1шт ВТЗ</t>
  </si>
  <si>
    <t>426х 23   ТУ1319</t>
  </si>
  <si>
    <t>09г2с (К48)</t>
  </si>
  <si>
    <t>ЧТПЗ 818см</t>
  </si>
  <si>
    <t>530х 8   ГОСТ10705    уценка</t>
  </si>
  <si>
    <t>17г1с-у</t>
  </si>
  <si>
    <t xml:space="preserve">11,6м.,  ТрубПром  с поперечн.швом </t>
  </si>
  <si>
    <t>530х 10</t>
  </si>
  <si>
    <t>восстановленная</t>
  </si>
  <si>
    <t>б/ф 11,68м, с поперечными швами</t>
  </si>
  <si>
    <t>530х 10  ту1381</t>
  </si>
  <si>
    <t>/реализация 1 штука 1,376тн + 2шт в ППУ ВУС изоляции</t>
  </si>
  <si>
    <t>530х 10  ГОСТ8732</t>
  </si>
  <si>
    <t>Реал / 2,182тн(2шт) +(1шт)0,910тн  (821+838..)</t>
  </si>
  <si>
    <t>Реал / 3шт (827+823+...)</t>
  </si>
  <si>
    <t>820х 16  ту14-3-1573-96</t>
  </si>
  <si>
    <t>09г2фб</t>
  </si>
  <si>
    <t>/р ( 7шт ) 500+518+522+387+477+534+522см</t>
  </si>
  <si>
    <t>1020х 18  ТУ 1381-012-05757848-2005</t>
  </si>
  <si>
    <t>К60</t>
  </si>
  <si>
    <t>приход с Нового Уренгоя /рус</t>
  </si>
  <si>
    <t>1020х 20</t>
  </si>
  <si>
    <t>/реализация 1шт обрез 2,7 метра в изоляции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</si>
  <si>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</si>
  <si>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</si>
  <si>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</si>
  <si>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</si>
  <si>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</si>
  <si>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1.Любые машины до въезда на тереторию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</si>
  <si>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</si>
  <si>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</si>
  <si>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</si>
  <si>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</si>
  <si>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</si>
  <si>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</si>
  <si>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#VID</t>
  </si>
  <si>
    <t>ЗАКАЗ</t>
  </si>
  <si>
    <t>N_СПЕЦИФ</t>
  </si>
  <si>
    <t>ПРИКАЗ</t>
  </si>
  <si>
    <t>#POZ</t>
  </si>
  <si>
    <t>#GRUZ</t>
  </si>
  <si>
    <t>#GOROD</t>
  </si>
  <si>
    <t>#DIAM</t>
  </si>
  <si>
    <t>#STEN</t>
  </si>
  <si>
    <t>#MAPKA</t>
  </si>
  <si>
    <t>#GOST1</t>
  </si>
  <si>
    <t>#GOST2</t>
  </si>
  <si>
    <t>ТИП_СОЕД</t>
  </si>
  <si>
    <t>ВЕС_УЧЕТ</t>
  </si>
  <si>
    <t>ВЕС_ТЕОР</t>
  </si>
  <si>
    <t>ВЕС_ФАКТ</t>
  </si>
  <si>
    <t>#SHT</t>
  </si>
  <si>
    <t>#METR</t>
  </si>
  <si>
    <t>#LIN</t>
  </si>
  <si>
    <t>#PAKET</t>
  </si>
  <si>
    <t>ГОД</t>
  </si>
  <si>
    <t>#DATA</t>
  </si>
  <si>
    <t>ПЛАВКА_001</t>
  </si>
  <si>
    <t>ПЛАВКА_002</t>
  </si>
  <si>
    <t>ПЛАВКА_003</t>
  </si>
  <si>
    <t>АРТ_ТО_001</t>
  </si>
  <si>
    <t>АРТ_ТО_002</t>
  </si>
  <si>
    <t>АРТ_ТО_003</t>
  </si>
  <si>
    <t>_СТОИМОСТЬ</t>
  </si>
  <si>
    <t>МЕТАЛЛ</t>
  </si>
  <si>
    <t>ОТКЛОН_001</t>
  </si>
  <si>
    <t>ОТКЛОН_002</t>
  </si>
  <si>
    <t>ОТКЛОН_003</t>
  </si>
  <si>
    <t>ОТКЛОН_004</t>
  </si>
  <si>
    <t>ОТКЛОН_005</t>
  </si>
  <si>
    <t>ОТКЛОН_006</t>
  </si>
  <si>
    <t>ОТКЛОН_007</t>
  </si>
  <si>
    <t>ОТКЛОН_008</t>
  </si>
  <si>
    <t>ОТКЛОН_009</t>
  </si>
  <si>
    <t>ОТКЛОН_010</t>
  </si>
  <si>
    <t>NOM_R3</t>
  </si>
  <si>
    <t>ВИД_ТРАН</t>
  </si>
  <si>
    <t>СТАНЦИЯ</t>
  </si>
  <si>
    <t>ЖД_ДОРОГА</t>
  </si>
  <si>
    <t>ГР_ПРОЧН</t>
  </si>
  <si>
    <t>АЗ_ТЕКУЩИЙ</t>
  </si>
  <si>
    <t>МЕЖЗАВКООП</t>
  </si>
  <si>
    <t>МЕЖЦЕХКООП</t>
  </si>
  <si>
    <t>КОН_ПОЛУЧ</t>
  </si>
  <si>
    <t>ПЛАТ_ТАРИФ</t>
  </si>
  <si>
    <t>КОЛ_ФУТОВ</t>
  </si>
  <si>
    <t>ДЕПАРТАМ</t>
  </si>
  <si>
    <t>ПОПУТ</t>
  </si>
  <si>
    <t>510697624/92</t>
  </si>
  <si>
    <t>16649</t>
  </si>
  <si>
    <t>1103057829</t>
  </si>
  <si>
    <t>ТЭСЦ</t>
  </si>
  <si>
    <t>13ХФА</t>
  </si>
  <si>
    <t>ТУ14-156-58-2005</t>
  </si>
  <si>
    <t>Фаска</t>
  </si>
  <si>
    <t>ГЗЛ</t>
  </si>
  <si>
    <t>3-42485</t>
  </si>
  <si>
    <t>2019</t>
  </si>
  <si>
    <t>20191019</t>
  </si>
  <si>
    <t>294641</t>
  </si>
  <si>
    <t>294640</t>
  </si>
  <si>
    <t>11</t>
  </si>
  <si>
    <t>21</t>
  </si>
  <si>
    <t>СОБСТ</t>
  </si>
  <si>
    <t>ОТ ТС 593-04</t>
  </si>
  <si>
    <t>Ф.30-35 ГРАД.</t>
  </si>
  <si>
    <t>Т.П1.0-3.0ММ</t>
  </si>
  <si>
    <t>P-P091-000217</t>
  </si>
  <si>
    <t>МЕСТ.ПАРК</t>
  </si>
  <si>
    <t>да</t>
  </si>
  <si>
    <t>3-52821</t>
  </si>
  <si>
    <t>20191228</t>
  </si>
  <si>
    <t>294639</t>
  </si>
  <si>
    <t>ТС 593-04</t>
  </si>
  <si>
    <t>УГОЛ ФАСК 30-</t>
  </si>
  <si>
    <t>35 Т.П 1.0ММ</t>
  </si>
  <si>
    <t>510697624/94</t>
  </si>
  <si>
    <t>16772</t>
  </si>
  <si>
    <t>1103057833</t>
  </si>
  <si>
    <t>3-42617</t>
  </si>
  <si>
    <t>20191020</t>
  </si>
  <si>
    <t>3-42699</t>
  </si>
  <si>
    <t>20191021</t>
  </si>
  <si>
    <t>294637</t>
  </si>
  <si>
    <t>3-42701</t>
  </si>
  <si>
    <t>294642</t>
  </si>
  <si>
    <t>390355</t>
  </si>
  <si>
    <t>0300087502</t>
  </si>
  <si>
    <t>TM-003/51-089/52-002</t>
  </si>
  <si>
    <t>1103057489</t>
  </si>
  <si>
    <t>Публичное акционерное общество "Новороссийский морской торговый порт"</t>
  </si>
  <si>
    <t>12ГФ</t>
  </si>
  <si>
    <t>Прямой рез</t>
  </si>
  <si>
    <t>3-39696</t>
  </si>
  <si>
    <t>20190927</t>
  </si>
  <si>
    <t>294111</t>
  </si>
  <si>
    <t>P-AP5L-001108</t>
  </si>
  <si>
    <t>ЖЕЛ/ДОРОГА</t>
  </si>
  <si>
    <t>НОВОРОССИЙСК (ЭКСП.)</t>
  </si>
  <si>
    <t>СЕВЕРО-КАВКАЗСКАЯ</t>
  </si>
  <si>
    <t>АО ВТЗ</t>
  </si>
  <si>
    <t>ДВЭД</t>
  </si>
  <si>
    <t>3-40037</t>
  </si>
  <si>
    <t>20190930</t>
  </si>
  <si>
    <t>31</t>
  </si>
  <si>
    <t>3-40387</t>
  </si>
  <si>
    <t>20190929</t>
  </si>
  <si>
    <t>294112A</t>
  </si>
  <si>
    <t>294106B</t>
  </si>
  <si>
    <t>УГОЛ ФАСКИ 30</t>
  </si>
  <si>
    <t>-35 Т.П 1.6-</t>
  </si>
  <si>
    <t>2.4ММ</t>
  </si>
  <si>
    <t>3-40388</t>
  </si>
  <si>
    <t>0300087845</t>
  </si>
  <si>
    <t>TU-006/74-72-5780</t>
  </si>
  <si>
    <t>1103057792</t>
  </si>
  <si>
    <t>15Г</t>
  </si>
  <si>
    <t>3-52319</t>
  </si>
  <si>
    <t>20191225</t>
  </si>
  <si>
    <t>294476</t>
  </si>
  <si>
    <t>P-AP5L-000812</t>
  </si>
  <si>
    <t>0300091068</t>
  </si>
  <si>
    <t>18672</t>
  </si>
  <si>
    <t>1103060280</t>
  </si>
  <si>
    <t>Акционерное общество "Уралчермет"</t>
  </si>
  <si>
    <t>09Г2С</t>
  </si>
  <si>
    <t>3-15994</t>
  </si>
  <si>
    <t>2020</t>
  </si>
  <si>
    <t>20200430</t>
  </si>
  <si>
    <t>201854</t>
  </si>
  <si>
    <t>Ф.30-35ГРАД.</t>
  </si>
  <si>
    <t>Т.П1-3ММ</t>
  </si>
  <si>
    <t>P-P164-000001</t>
  </si>
  <si>
    <t>САМОВЫВОЗ</t>
  </si>
  <si>
    <t>ДР Роснефть</t>
  </si>
  <si>
    <t>3-15995</t>
  </si>
  <si>
    <t>201855</t>
  </si>
  <si>
    <t>0300089860</t>
  </si>
  <si>
    <t>17960</t>
  </si>
  <si>
    <t>1103059292</t>
  </si>
  <si>
    <t>Общество с ограниченной ответственностью "ЛУКОЙЛ-Западная Сибирь"</t>
  </si>
  <si>
    <t>20</t>
  </si>
  <si>
    <t>ОБС</t>
  </si>
  <si>
    <t>1-06038</t>
  </si>
  <si>
    <t>20200303</t>
  </si>
  <si>
    <t>200704</t>
  </si>
  <si>
    <t>P-8731-004160</t>
  </si>
  <si>
    <t>ЛАНГЕПАСОВСКИЙ (РЗД)</t>
  </si>
  <si>
    <t>СВЕРДЛОВСКОЙ Ж/Д</t>
  </si>
  <si>
    <t>БНР Лукойл</t>
  </si>
  <si>
    <t>1-06039</t>
  </si>
  <si>
    <t>200702</t>
  </si>
  <si>
    <t>1103057793</t>
  </si>
  <si>
    <t>2-26865</t>
  </si>
  <si>
    <t>20191202</t>
  </si>
  <si>
    <t>292586</t>
  </si>
  <si>
    <t>УГОЛ ФАСКИ</t>
  </si>
  <si>
    <t>30-35ГР.</t>
  </si>
  <si>
    <t>БРУТТО=3,343</t>
  </si>
  <si>
    <t>P-AP5L-001031</t>
  </si>
  <si>
    <t>2-26866</t>
  </si>
  <si>
    <t>2-26869</t>
  </si>
  <si>
    <t>2-26870</t>
  </si>
  <si>
    <t>2-26871</t>
  </si>
  <si>
    <t>2-26872</t>
  </si>
  <si>
    <t>2-26876</t>
  </si>
  <si>
    <t>БРУТТО=3,459</t>
  </si>
  <si>
    <t>2-26877</t>
  </si>
  <si>
    <t>390394</t>
  </si>
  <si>
    <t>БРУТТО=3,534</t>
  </si>
  <si>
    <t>0300089201</t>
  </si>
  <si>
    <t>1103058746</t>
  </si>
  <si>
    <t>ООО "Карго"</t>
  </si>
  <si>
    <t>1-00508</t>
  </si>
  <si>
    <t>20200111</t>
  </si>
  <si>
    <t>295909</t>
  </si>
  <si>
    <t>1-00514</t>
  </si>
  <si>
    <t>1-00946</t>
  </si>
  <si>
    <t>20200115</t>
  </si>
  <si>
    <t>1-00953</t>
  </si>
  <si>
    <t>0300091085</t>
  </si>
  <si>
    <t>TU-006/74-72-6183</t>
  </si>
  <si>
    <t>1103060302</t>
  </si>
  <si>
    <t>2-08081</t>
  </si>
  <si>
    <t>20200429</t>
  </si>
  <si>
    <t>Т.С.593-04</t>
  </si>
  <si>
    <t>2-08082</t>
  </si>
  <si>
    <t>2-08083</t>
  </si>
  <si>
    <t>2-08084</t>
  </si>
  <si>
    <t>2-08085</t>
  </si>
  <si>
    <t>2-08086</t>
  </si>
  <si>
    <t>390350</t>
  </si>
  <si>
    <t>2-08087</t>
  </si>
  <si>
    <t>2-08088</t>
  </si>
  <si>
    <t>2-08089</t>
  </si>
  <si>
    <t>2-08090</t>
  </si>
  <si>
    <t>2-08091</t>
  </si>
  <si>
    <t>390395</t>
  </si>
  <si>
    <t>2-08092</t>
  </si>
  <si>
    <t>2-08093</t>
  </si>
  <si>
    <t>2-08094</t>
  </si>
  <si>
    <t>2-08095</t>
  </si>
  <si>
    <t>2-08096</t>
  </si>
  <si>
    <t>2-08097</t>
  </si>
  <si>
    <t>2-08098</t>
  </si>
  <si>
    <t>2-08099</t>
  </si>
  <si>
    <t>0300083908</t>
  </si>
  <si>
    <t>TM-003/51-074/52-004</t>
  </si>
  <si>
    <t>1103054331</t>
  </si>
  <si>
    <t>2-08583</t>
  </si>
  <si>
    <t>20190329</t>
  </si>
  <si>
    <t>290959D</t>
  </si>
  <si>
    <t>P-AP5L-000123</t>
  </si>
  <si>
    <t>0300083909</t>
  </si>
  <si>
    <t>1103054324</t>
  </si>
  <si>
    <t>2-08247</t>
  </si>
  <si>
    <t>20190326</t>
  </si>
  <si>
    <t>290956</t>
  </si>
  <si>
    <t>Т.С 593-04</t>
  </si>
  <si>
    <t>30-35</t>
  </si>
  <si>
    <t>0300085956</t>
  </si>
  <si>
    <t>TM-003/51-082/52-002</t>
  </si>
  <si>
    <t>1103056147</t>
  </si>
  <si>
    <t>3-26669</t>
  </si>
  <si>
    <t>20190630</t>
  </si>
  <si>
    <t>292844C</t>
  </si>
  <si>
    <t>0300085957</t>
  </si>
  <si>
    <t>TM-003/51-082/52-003</t>
  </si>
  <si>
    <t>1103056151</t>
  </si>
  <si>
    <t>B</t>
  </si>
  <si>
    <t>3-32270</t>
  </si>
  <si>
    <t>20190805</t>
  </si>
  <si>
    <t>292846</t>
  </si>
  <si>
    <t>30-35 Т.П 1.6</t>
  </si>
  <si>
    <t>М</t>
  </si>
  <si>
    <t>P-A106-000282</t>
  </si>
  <si>
    <t>3-32272</t>
  </si>
  <si>
    <t>3-32275</t>
  </si>
  <si>
    <t>3-32278</t>
  </si>
  <si>
    <t>3-32282</t>
  </si>
  <si>
    <t>3-32284</t>
  </si>
  <si>
    <t>3-32286</t>
  </si>
  <si>
    <t>3-32287</t>
  </si>
  <si>
    <t>3-32292</t>
  </si>
  <si>
    <t>3-32297</t>
  </si>
  <si>
    <t>292845</t>
  </si>
  <si>
    <t>3-32302</t>
  </si>
  <si>
    <t>3-32303</t>
  </si>
  <si>
    <t>3-32304</t>
  </si>
  <si>
    <t>3-32309</t>
  </si>
  <si>
    <t>3-32311</t>
  </si>
  <si>
    <t>3-32312</t>
  </si>
  <si>
    <t>3-32315</t>
  </si>
  <si>
    <t>3-32317</t>
  </si>
  <si>
    <t>3-33108</t>
  </si>
  <si>
    <t>20190813</t>
  </si>
  <si>
    <t>М___ОТ</t>
  </si>
  <si>
    <t>3-52160</t>
  </si>
  <si>
    <t>20191224</t>
  </si>
  <si>
    <t>-35 Т.П 1.6ММ</t>
  </si>
  <si>
    <t>0300088413</t>
  </si>
  <si>
    <t>TM-003/51-097/51-005</t>
  </si>
  <si>
    <t>1103058122</t>
  </si>
  <si>
    <t>15ГФБА</t>
  </si>
  <si>
    <t>2-27034</t>
  </si>
  <si>
    <t>20191123</t>
  </si>
  <si>
    <t>295200A</t>
  </si>
  <si>
    <t>P-AP5L-001117</t>
  </si>
  <si>
    <t>2-27035</t>
  </si>
  <si>
    <t>ТC 593-04</t>
  </si>
  <si>
    <t>510697626/18</t>
  </si>
  <si>
    <t>T5-8-685/1</t>
  </si>
  <si>
    <t>1103059930</t>
  </si>
  <si>
    <t>3-13005</t>
  </si>
  <si>
    <t>20200411</t>
  </si>
  <si>
    <t>300115</t>
  </si>
  <si>
    <t>10</t>
  </si>
  <si>
    <t>УГОЛ Ф.-25-30</t>
  </si>
  <si>
    <t>P-8731-000718</t>
  </si>
  <si>
    <t>0300090962</t>
  </si>
  <si>
    <t>18533</t>
  </si>
  <si>
    <t>1103060202</t>
  </si>
  <si>
    <t>Общество с ограниченной ответственностью"Лекс Консалт"</t>
  </si>
  <si>
    <t>3-15200</t>
  </si>
  <si>
    <t>20200425</t>
  </si>
  <si>
    <t>201732</t>
  </si>
  <si>
    <t>П/Р</t>
  </si>
  <si>
    <t>P-8731-000085</t>
  </si>
  <si>
    <t>ДПВР</t>
  </si>
  <si>
    <t>3-15237</t>
  </si>
  <si>
    <t>201731</t>
  </si>
  <si>
    <t>3-15249</t>
  </si>
  <si>
    <t>20200426</t>
  </si>
  <si>
    <t>БЕЗ ИНСПЕКЦИИ</t>
  </si>
  <si>
    <t>3-15255</t>
  </si>
  <si>
    <t>3-15261</t>
  </si>
  <si>
    <t>3-15262</t>
  </si>
  <si>
    <t>3-15265</t>
  </si>
  <si>
    <t>3-15283</t>
  </si>
  <si>
    <t>300138</t>
  </si>
  <si>
    <t>12ГМФБ</t>
  </si>
  <si>
    <t>0300088324</t>
  </si>
  <si>
    <t>17057</t>
  </si>
  <si>
    <t>1103058061</t>
  </si>
  <si>
    <t>Общество с ограниченной ответственностью "Предприятие "Трубопласт"</t>
  </si>
  <si>
    <t>3-48103</t>
  </si>
  <si>
    <t>20191128</t>
  </si>
  <si>
    <t>295083B</t>
  </si>
  <si>
    <t>УГОЛ.ФАС 25-</t>
  </si>
  <si>
    <t>30 Т.П 1.6ММ</t>
  </si>
  <si>
    <t>P-P137-000047</t>
  </si>
  <si>
    <t>АППАРАТНАЯ</t>
  </si>
  <si>
    <t>СВЕРДЛОВСКАЯ</t>
  </si>
  <si>
    <t>ДРНГК</t>
  </si>
  <si>
    <t>3-48112</t>
  </si>
  <si>
    <t>3-48124</t>
  </si>
  <si>
    <t>295231</t>
  </si>
  <si>
    <t>3-48126</t>
  </si>
  <si>
    <t>295085</t>
  </si>
  <si>
    <t>0300088469</t>
  </si>
  <si>
    <t>17072</t>
  </si>
  <si>
    <t>1103058266</t>
  </si>
  <si>
    <t>Акционерное общество "Ариэль Металл"</t>
  </si>
  <si>
    <t>06ГФБА</t>
  </si>
  <si>
    <t>3-51383</t>
  </si>
  <si>
    <t>20191220</t>
  </si>
  <si>
    <t>295222</t>
  </si>
  <si>
    <t>295221</t>
  </si>
  <si>
    <t>О.Т ТС593-04</t>
  </si>
  <si>
    <t>ФАСКА25-30</t>
  </si>
  <si>
    <t>ГРАДУСОВ</t>
  </si>
  <si>
    <t>ТОРЦЕВОЕ1.0-</t>
  </si>
  <si>
    <t>2.6ММ</t>
  </si>
  <si>
    <t>P-P137-000032</t>
  </si>
  <si>
    <t>0300089119</t>
  </si>
  <si>
    <t>16765</t>
  </si>
  <si>
    <t>1103058682</t>
  </si>
  <si>
    <t>ООО "Копейский завод изоляции труб"</t>
  </si>
  <si>
    <t>3-11803</t>
  </si>
  <si>
    <t>20200401</t>
  </si>
  <si>
    <t>200253B</t>
  </si>
  <si>
    <t>ПРЯМОЙ РЕЗ</t>
  </si>
  <si>
    <t>P-0124-000024</t>
  </si>
  <si>
    <t>ЧЕЛЯБИНСК-ЮЖНЫЙ</t>
  </si>
  <si>
    <t>ЮЖНО-УРАЛЬСКАЯ</t>
  </si>
  <si>
    <t>0300090421</t>
  </si>
  <si>
    <t>18323</t>
  </si>
  <si>
    <t>1103059775</t>
  </si>
  <si>
    <t>ООО "УралСибТрейд-Омск"</t>
  </si>
  <si>
    <t>3-10965</t>
  </si>
  <si>
    <t>20200325</t>
  </si>
  <si>
    <t>201273</t>
  </si>
  <si>
    <t>ФАСКА ДВУХУГЛ</t>
  </si>
  <si>
    <t>ОВ</t>
  </si>
  <si>
    <t>P-8731-007869</t>
  </si>
  <si>
    <t>ПЛАМЯ</t>
  </si>
  <si>
    <t>ЗАПАДНО-СИБИРСКАЯ</t>
  </si>
  <si>
    <t>0300090519</t>
  </si>
  <si>
    <t>18265</t>
  </si>
  <si>
    <t>1103059813</t>
  </si>
  <si>
    <t>3-10933</t>
  </si>
  <si>
    <t>201273A</t>
  </si>
  <si>
    <t>P-0124-000019</t>
  </si>
  <si>
    <t>3-10934</t>
  </si>
  <si>
    <t>3-10966</t>
  </si>
  <si>
    <t>Т.П.1-3 ММ</t>
  </si>
  <si>
    <t>УГОЛ Ф. СОГЛ.</t>
  </si>
  <si>
    <t>ТУ 14-3Р-124-</t>
  </si>
  <si>
    <t>2017</t>
  </si>
  <si>
    <t>0300090869</t>
  </si>
  <si>
    <t>18494</t>
  </si>
  <si>
    <t>1103060067</t>
  </si>
  <si>
    <t>Общество с ограниченной ответственностью "Варрант"</t>
  </si>
  <si>
    <t>3-14548</t>
  </si>
  <si>
    <t>20200419</t>
  </si>
  <si>
    <t>201553B</t>
  </si>
  <si>
    <t>P-8731-005940</t>
  </si>
  <si>
    <t>ПЕРВОУРАЛЬСК</t>
  </si>
  <si>
    <t>3-14559</t>
  </si>
  <si>
    <t>3-14560</t>
  </si>
  <si>
    <t>3-14562</t>
  </si>
  <si>
    <t>1103060073</t>
  </si>
  <si>
    <t>3-14481</t>
  </si>
  <si>
    <t>300133</t>
  </si>
  <si>
    <t>ФАСКА 35-40</t>
  </si>
  <si>
    <t>P-8731-005874</t>
  </si>
  <si>
    <t>0300090278</t>
  </si>
  <si>
    <t>18188</t>
  </si>
  <si>
    <t>1103059645</t>
  </si>
  <si>
    <t>общество с ограниченной ответственностью "Металлоцентр Лидер-М"</t>
  </si>
  <si>
    <t>3-09097</t>
  </si>
  <si>
    <t>20200315</t>
  </si>
  <si>
    <t>294417A</t>
  </si>
  <si>
    <t>35-40 Т.П 1-3</t>
  </si>
  <si>
    <t>ММ</t>
  </si>
  <si>
    <t>P-0124-000002</t>
  </si>
  <si>
    <t>БНР Новатэк</t>
  </si>
  <si>
    <t>3-09100</t>
  </si>
  <si>
    <t>3-09102</t>
  </si>
  <si>
    <t>0300090398</t>
  </si>
  <si>
    <t>18166</t>
  </si>
  <si>
    <t>1103059708</t>
  </si>
  <si>
    <t>Общество с ограниченной ответственностью "Уралпромстрой"</t>
  </si>
  <si>
    <t>3-14312</t>
  </si>
  <si>
    <t>20200418</t>
  </si>
  <si>
    <t>201580D</t>
  </si>
  <si>
    <t>P-5933-000753</t>
  </si>
  <si>
    <t>3-14313</t>
  </si>
  <si>
    <t>3-14327</t>
  </si>
  <si>
    <t>3-14333</t>
  </si>
  <si>
    <t>3-14396</t>
  </si>
  <si>
    <t>УГОЛ Ф.30-35</t>
  </si>
  <si>
    <t>Т.П.1-3ММ</t>
  </si>
  <si>
    <t>510697626/39</t>
  </si>
  <si>
    <t>18597</t>
  </si>
  <si>
    <t>1103060072</t>
  </si>
  <si>
    <t>ТРУБОПРОКАТНЫЙ ЦЕХ 3</t>
  </si>
  <si>
    <t>3-14328</t>
  </si>
  <si>
    <t>201581</t>
  </si>
  <si>
    <t>3-14329</t>
  </si>
  <si>
    <t>3-14332</t>
  </si>
  <si>
    <t>3-14388</t>
  </si>
  <si>
    <t>201580B</t>
  </si>
  <si>
    <t>3-14394</t>
  </si>
  <si>
    <t>201582</t>
  </si>
  <si>
    <t>12</t>
  </si>
  <si>
    <t>3-14395</t>
  </si>
  <si>
    <t>0300090849</t>
  </si>
  <si>
    <t>18549</t>
  </si>
  <si>
    <t>1103060033</t>
  </si>
  <si>
    <t>Общество с ограниченной ответственностью "МК Промстройметалл Трейд"</t>
  </si>
  <si>
    <t>3-14391</t>
  </si>
  <si>
    <t>300079</t>
  </si>
  <si>
    <t>УГОЛ Ф.35-40</t>
  </si>
  <si>
    <t>P-8731-005948</t>
  </si>
  <si>
    <t>АВТОМОБИЛЬ</t>
  </si>
  <si>
    <t>3-14392</t>
  </si>
  <si>
    <t>3-14405</t>
  </si>
  <si>
    <t>200906</t>
  </si>
  <si>
    <t>3-14406</t>
  </si>
  <si>
    <t>510697626/43</t>
  </si>
  <si>
    <t>П18/02890</t>
  </si>
  <si>
    <t>1103060078</t>
  </si>
  <si>
    <t>3-14235</t>
  </si>
  <si>
    <t>20200417</t>
  </si>
  <si>
    <t>Т.П.1,0-3,0ММ</t>
  </si>
  <si>
    <t>3-14272</t>
  </si>
  <si>
    <t>200904</t>
  </si>
  <si>
    <t>3-14275</t>
  </si>
  <si>
    <t>0300090851</t>
  </si>
  <si>
    <t>18349</t>
  </si>
  <si>
    <t>1103060036</t>
  </si>
  <si>
    <t>Акционерное общество "Моснефтегазстройкомплект"</t>
  </si>
  <si>
    <t>3-14413</t>
  </si>
  <si>
    <t>201510A</t>
  </si>
  <si>
    <t>P-8731-005973</t>
  </si>
  <si>
    <t>ПРЕДПОРТОВАЯ</t>
  </si>
  <si>
    <t>ОКТЯБРЬСКАЯ</t>
  </si>
  <si>
    <t>0300090867</t>
  </si>
  <si>
    <t>18422</t>
  </si>
  <si>
    <t>1103060064</t>
  </si>
  <si>
    <t>Общество с ограниченной ответственностью "Складской комплекс Трубной Металлургической Компании"</t>
  </si>
  <si>
    <t>3-14397</t>
  </si>
  <si>
    <t>201557</t>
  </si>
  <si>
    <t>3-14407</t>
  </si>
  <si>
    <t>3-14416</t>
  </si>
  <si>
    <t>510697626/38</t>
  </si>
  <si>
    <t>18591</t>
  </si>
  <si>
    <t>1103060065</t>
  </si>
  <si>
    <t>3-14198</t>
  </si>
  <si>
    <t>3-14199</t>
  </si>
  <si>
    <t>3-14201</t>
  </si>
  <si>
    <t>201556</t>
  </si>
  <si>
    <t>3-14276</t>
  </si>
  <si>
    <t>3-14404</t>
  </si>
  <si>
    <t>510697626/42</t>
  </si>
  <si>
    <t>1103060077</t>
  </si>
  <si>
    <t>3-14127</t>
  </si>
  <si>
    <t>300119</t>
  </si>
  <si>
    <t>0300090848</t>
  </si>
  <si>
    <t>T-SN-4-75</t>
  </si>
  <si>
    <t>1103060029</t>
  </si>
  <si>
    <t>Общество с дополнительной ответственностью "Металлургическая компания Промстройметалл"</t>
  </si>
  <si>
    <t>3-13701</t>
  </si>
  <si>
    <t>20200414</t>
  </si>
  <si>
    <t>300120</t>
  </si>
  <si>
    <t>Ф.35-40ГРАД.</t>
  </si>
  <si>
    <t>P-8731-000729</t>
  </si>
  <si>
    <t>ДП СНГ</t>
  </si>
  <si>
    <t>3-13765</t>
  </si>
  <si>
    <t>0300090273</t>
  </si>
  <si>
    <t>17922</t>
  </si>
  <si>
    <t>1103059626</t>
  </si>
  <si>
    <t>3-08979</t>
  </si>
  <si>
    <t>20200314</t>
  </si>
  <si>
    <t>300085</t>
  </si>
  <si>
    <t>О.Т ФАСКА</t>
  </si>
  <si>
    <t>35-40</t>
  </si>
  <si>
    <t>ТП-1-3ММ</t>
  </si>
  <si>
    <t>БНР ГПН</t>
  </si>
  <si>
    <t>0300090859</t>
  </si>
  <si>
    <t>18506</t>
  </si>
  <si>
    <t>1103060057</t>
  </si>
  <si>
    <t>3-13843</t>
  </si>
  <si>
    <t>20200415</t>
  </si>
  <si>
    <t>201550</t>
  </si>
  <si>
    <t>Т.П.-1.0-3.0</t>
  </si>
  <si>
    <t>P-3258-000001</t>
  </si>
  <si>
    <t>3-13927</t>
  </si>
  <si>
    <t>201519A</t>
  </si>
  <si>
    <t>3-13928</t>
  </si>
  <si>
    <t>201518C</t>
  </si>
  <si>
    <t>3-13937</t>
  </si>
  <si>
    <t>201549</t>
  </si>
  <si>
    <t>3-13942</t>
  </si>
  <si>
    <t>201551</t>
  </si>
  <si>
    <t>3-13948</t>
  </si>
  <si>
    <t>20200416</t>
  </si>
  <si>
    <t>3-13950</t>
  </si>
  <si>
    <t>300131</t>
  </si>
  <si>
    <t>510697626/37</t>
  </si>
  <si>
    <t>1103060052</t>
  </si>
  <si>
    <t>3-13975</t>
  </si>
  <si>
    <t>201552</t>
  </si>
  <si>
    <t>35-40 Т.П 1.-</t>
  </si>
  <si>
    <t>3ММ</t>
  </si>
  <si>
    <t>P-8731-003465</t>
  </si>
  <si>
    <t>1103059709</t>
  </si>
  <si>
    <t>3-14414</t>
  </si>
  <si>
    <t>201580A</t>
  </si>
  <si>
    <t>P-5933-000752</t>
  </si>
  <si>
    <t>0300090860</t>
  </si>
  <si>
    <t>18584</t>
  </si>
  <si>
    <t>1103060054</t>
  </si>
  <si>
    <t>Общество с ограниченной ответственностью "Газпромнефть-Развитие"</t>
  </si>
  <si>
    <t>3-13762</t>
  </si>
  <si>
    <t>201275</t>
  </si>
  <si>
    <t>УГОЛ ФАСК.35-</t>
  </si>
  <si>
    <t>40 Т.П 1.-3ММ</t>
  </si>
  <si>
    <t>P-0124-000006</t>
  </si>
  <si>
    <t>ЖД/АВТОМОБ</t>
  </si>
  <si>
    <t>3-13763</t>
  </si>
  <si>
    <t>300124</t>
  </si>
  <si>
    <t>3-13766</t>
  </si>
  <si>
    <t>510697626/35</t>
  </si>
  <si>
    <t>П36/02940</t>
  </si>
  <si>
    <t>1103060050</t>
  </si>
  <si>
    <t>3-13152</t>
  </si>
  <si>
    <t>20200412</t>
  </si>
  <si>
    <t>201565</t>
  </si>
  <si>
    <t>P-0124-000552</t>
  </si>
  <si>
    <t>3-13307</t>
  </si>
  <si>
    <t>20200413</t>
  </si>
  <si>
    <t>201567</t>
  </si>
  <si>
    <t>201568</t>
  </si>
  <si>
    <t>201566</t>
  </si>
  <si>
    <t>3-13644</t>
  </si>
  <si>
    <t>201564</t>
  </si>
  <si>
    <t>УГОЛ Ф.-30-35</t>
  </si>
  <si>
    <t>3-13680</t>
  </si>
  <si>
    <t>201569</t>
  </si>
  <si>
    <t>201570</t>
  </si>
  <si>
    <t>3-13925</t>
  </si>
  <si>
    <t>0,490тн(7шт) + 2,105тн(26шт)бф + 1,250(15шт)бф+бф0,925(12)</t>
  </si>
  <si>
    <t>1,250тн(30шт)бф + 0,791тн(21шт)бф +0,670(12шт)бф+0,113(2)бф</t>
  </si>
  <si>
    <t xml:space="preserve">б/ф (44 шт )3,475тн+13шт+12шт 0,63тн , физическая масса!!!  </t>
  </si>
  <si>
    <t>(12шт)1,314тн + 1шт</t>
  </si>
  <si>
    <t>(47 штук) 6,180тн + 1,41тн (11шт)реал + 42шт</t>
  </si>
  <si>
    <t>(1шт +62шт)8,172тн + 4,260тн(35шт)бф+2,662(22шт)бф+3,866(32)бф</t>
  </si>
  <si>
    <t>бф 2,33тн 2пак (17шт) + с маркир24</t>
  </si>
  <si>
    <t>(3шт)0,56тн + 1,713тн(9шт) +2шт+ 0,760(4шт)бф+0,940(5шт)бф</t>
  </si>
  <si>
    <t>(9шт)1,843тн + 1шт</t>
  </si>
  <si>
    <t>0,760тн(Бф 7шт) + (бф 10шт)0,990тн</t>
  </si>
  <si>
    <t>1шт (11м)0,160тн + 0,1тн(1шт)+ 1тн(7)</t>
  </si>
  <si>
    <t xml:space="preserve">(12шт) </t>
  </si>
  <si>
    <t>(1шт)  +0,420(2шт) +0,590(3шт) +4,810(29шт)2пак+1,820(9шт)+1,430(7)</t>
  </si>
  <si>
    <t xml:space="preserve"> (2шт) + 0,6тн(3шт)31м</t>
  </si>
  <si>
    <t>2,786тн (12шт) + (2шт) + 5,520(23шт)</t>
  </si>
  <si>
    <t>ЧТПЗ, 1,991тн(4шт) + бф 1шт 0,553тн</t>
  </si>
  <si>
    <t>2шт(7,6+8,53м)стенка, окрашены, + 8,97м ржавая,плены + 1шт без серт.</t>
  </si>
  <si>
    <t>ЧТПЗ 8,08м бф 0,985тн + 1шт, физическая масса !</t>
  </si>
  <si>
    <t>ЧТПЗ Бф (1шт)0,835тн + 1,230тн(1) + бф 1шт</t>
  </si>
  <si>
    <t>89х 4      ГОСТ 9941-81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</si>
</sst>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"/>
    <numFmt numFmtId="166" formatCode="0.000"/>
    <numFmt numFmtId="167" formatCode="mm/yy"/>
    <numFmt numFmtId="168" formatCode="0.0000000"/>
  </numFmts>
  <fonts count="35" x14ac:knownFonts="1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12"/>
      <name val="Arial Cyr"/>
      <family val="2"/>
      <charset val="204"/>
    </font>
    <font>
      <u/>
      <sz val="6.2"/>
      <color indexed="12"/>
      <name val="Arial Cyr"/>
      <family val="2"/>
      <charset val="204"/>
    </font>
    <font>
      <sz val="22"/>
      <name val="Arial Cyr"/>
      <family val="2"/>
      <charset val="204"/>
    </font>
    <font>
      <sz val="11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i/>
      <sz val="14"/>
      <color indexed="8"/>
      <name val="Arial Cyr"/>
      <family val="2"/>
      <charset val="204"/>
    </font>
    <font>
      <u/>
      <sz val="11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u/>
      <sz val="11"/>
      <color indexed="10"/>
      <name val="Arial Cyr"/>
      <family val="2"/>
      <charset val="204"/>
    </font>
    <font>
      <b/>
      <u/>
      <sz val="11"/>
      <color indexed="10"/>
      <name val="Arial Cyr"/>
      <family val="2"/>
      <charset val="204"/>
    </font>
    <font>
      <i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12"/>
      <name val="Times New Roman"/>
      <family val="1"/>
      <charset val="204"/>
    </font>
    <font>
      <sz val="11"/>
      <color indexed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horizontal="left"/>
    </xf>
    <xf numFmtId="0" fontId="3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6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6" fillId="2" borderId="0" xfId="0" applyFont="1" applyFill="1"/>
    <xf numFmtId="164" fontId="6" fillId="2" borderId="0" xfId="0" applyNumberFormat="1" applyFont="1" applyFill="1"/>
    <xf numFmtId="164" fontId="6" fillId="0" borderId="0" xfId="0" applyNumberFormat="1" applyFont="1"/>
    <xf numFmtId="0" fontId="11" fillId="2" borderId="0" xfId="0" applyFont="1" applyFill="1"/>
    <xf numFmtId="0" fontId="9" fillId="0" borderId="0" xfId="1" applyNumberFormat="1" applyFont="1" applyFill="1" applyBorder="1" applyAlignment="1" applyProtection="1"/>
    <xf numFmtId="0" fontId="12" fillId="0" borderId="0" xfId="0" applyFont="1"/>
    <xf numFmtId="0" fontId="12" fillId="2" borderId="0" xfId="0" applyFont="1" applyFill="1"/>
    <xf numFmtId="164" fontId="12" fillId="2" borderId="0" xfId="0" applyNumberFormat="1" applyFont="1" applyFill="1"/>
    <xf numFmtId="164" fontId="12" fillId="0" borderId="0" xfId="0" applyNumberFormat="1" applyFont="1"/>
    <xf numFmtId="0" fontId="13" fillId="0" borderId="0" xfId="0" applyFont="1"/>
    <xf numFmtId="0" fontId="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2" borderId="0" xfId="0" applyFont="1" applyFill="1"/>
    <xf numFmtId="164" fontId="16" fillId="2" borderId="0" xfId="0" applyNumberFormat="1" applyFont="1" applyFill="1"/>
    <xf numFmtId="164" fontId="16" fillId="0" borderId="0" xfId="0" applyNumberFormat="1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164" fontId="5" fillId="2" borderId="0" xfId="0" applyNumberFormat="1" applyFont="1" applyFill="1" applyAlignment="1">
      <alignment horizontal="left" vertical="center" indent="1"/>
    </xf>
    <xf numFmtId="164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0" applyNumberFormat="1" applyFont="1" applyAlignment="1">
      <alignment horizontal="left" vertical="center" inden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/>
    </xf>
    <xf numFmtId="164" fontId="27" fillId="2" borderId="0" xfId="0" applyNumberFormat="1" applyFont="1" applyFill="1" applyAlignment="1">
      <alignment horizontal="left"/>
    </xf>
    <xf numFmtId="164" fontId="27" fillId="0" borderId="0" xfId="0" applyNumberFormat="1" applyFont="1" applyAlignment="1">
      <alignment horizontal="left"/>
    </xf>
    <xf numFmtId="0" fontId="27" fillId="0" borderId="0" xfId="0" applyFont="1"/>
    <xf numFmtId="0" fontId="27" fillId="2" borderId="0" xfId="0" applyFont="1" applyFill="1"/>
    <xf numFmtId="164" fontId="27" fillId="2" borderId="0" xfId="0" applyNumberFormat="1" applyFont="1" applyFill="1"/>
    <xf numFmtId="164" fontId="27" fillId="0" borderId="0" xfId="0" applyNumberFormat="1" applyFont="1"/>
    <xf numFmtId="0" fontId="28" fillId="0" borderId="0" xfId="0" applyFont="1" applyAlignment="1">
      <alignment horizontal="left"/>
    </xf>
    <xf numFmtId="0" fontId="29" fillId="0" borderId="0" xfId="0" applyFont="1"/>
    <xf numFmtId="0" fontId="29" fillId="2" borderId="0" xfId="0" applyFont="1" applyFill="1"/>
    <xf numFmtId="164" fontId="29" fillId="2" borderId="0" xfId="0" applyNumberFormat="1" applyFont="1" applyFill="1"/>
    <xf numFmtId="164" fontId="29" fillId="0" borderId="0" xfId="0" applyNumberFormat="1" applyFont="1"/>
    <xf numFmtId="0" fontId="30" fillId="0" borderId="0" xfId="0" applyFont="1" applyAlignment="1">
      <alignment horizontal="left" vertical="center"/>
    </xf>
    <xf numFmtId="1" fontId="0" fillId="0" borderId="0" xfId="0" applyNumberFormat="1" applyFont="1"/>
    <xf numFmtId="2" fontId="0" fillId="0" borderId="1" xfId="0" applyNumberFormat="1" applyFont="1" applyBorder="1"/>
    <xf numFmtId="1" fontId="0" fillId="0" borderId="1" xfId="0" applyNumberFormat="1" applyFont="1" applyBorder="1"/>
    <xf numFmtId="166" fontId="0" fillId="0" borderId="1" xfId="0" applyNumberFormat="1" applyFont="1" applyBorder="1"/>
    <xf numFmtId="166" fontId="0" fillId="0" borderId="0" xfId="0" applyNumberFormat="1" applyFont="1"/>
    <xf numFmtId="2" fontId="0" fillId="0" borderId="0" xfId="0" applyNumberFormat="1" applyFont="1"/>
    <xf numFmtId="168" fontId="0" fillId="0" borderId="0" xfId="0" applyNumberFormat="1" applyFont="1"/>
    <xf numFmtId="2" fontId="0" fillId="0" borderId="0" xfId="0" applyNumberFormat="1"/>
    <xf numFmtId="166" fontId="0" fillId="0" borderId="0" xfId="0" applyNumberFormat="1"/>
    <xf numFmtId="168" fontId="0" fillId="0" borderId="0" xfId="0" applyNumberFormat="1"/>
    <xf numFmtId="2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left" vertical="center" indent="1"/>
    </xf>
    <xf numFmtId="1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/>
    <xf numFmtId="164" fontId="25" fillId="0" borderId="2" xfId="0" applyNumberFormat="1" applyFont="1" applyBorder="1" applyAlignment="1">
      <alignment horizontal="left" vertical="center" indent="1"/>
    </xf>
    <xf numFmtId="166" fontId="5" fillId="0" borderId="2" xfId="0" applyNumberFormat="1" applyFont="1" applyBorder="1" applyAlignment="1">
      <alignment horizontal="left" vertical="center" indent="1"/>
    </xf>
    <xf numFmtId="167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165" fontId="33" fillId="0" borderId="2" xfId="0" applyNumberFormat="1" applyFont="1" applyBorder="1" applyAlignment="1">
      <alignment horizontal="left" vertical="center" indent="1"/>
    </xf>
    <xf numFmtId="164" fontId="33" fillId="0" borderId="2" xfId="0" applyNumberFormat="1" applyFont="1" applyBorder="1" applyAlignment="1">
      <alignment horizontal="left" vertical="center" indent="1"/>
    </xf>
    <xf numFmtId="0" fontId="33" fillId="0" borderId="2" xfId="0" applyNumberFormat="1" applyFont="1" applyBorder="1" applyAlignment="1">
      <alignment horizontal="left" vertical="center" indent="1"/>
    </xf>
    <xf numFmtId="1" fontId="33" fillId="0" borderId="2" xfId="0" applyNumberFormat="1" applyFont="1" applyBorder="1" applyAlignment="1">
      <alignment horizontal="left" vertical="center" indent="1"/>
    </xf>
    <xf numFmtId="0" fontId="33" fillId="0" borderId="2" xfId="0" applyFont="1" applyBorder="1" applyAlignment="1">
      <alignment horizontal="left"/>
    </xf>
    <xf numFmtId="0" fontId="34" fillId="0" borderId="2" xfId="0" applyFont="1" applyBorder="1" applyAlignment="1">
      <alignment horizontal="left" vertical="center"/>
    </xf>
    <xf numFmtId="165" fontId="34" fillId="0" borderId="2" xfId="0" applyNumberFormat="1" applyFont="1" applyBorder="1" applyAlignment="1">
      <alignment horizontal="left" vertical="center" indent="1"/>
    </xf>
    <xf numFmtId="164" fontId="34" fillId="0" borderId="2" xfId="0" applyNumberFormat="1" applyFont="1" applyBorder="1" applyAlignment="1">
      <alignment horizontal="left" vertical="center" indent="1"/>
    </xf>
    <xf numFmtId="1" fontId="34" fillId="0" borderId="2" xfId="0" applyNumberFormat="1" applyFont="1" applyBorder="1" applyAlignment="1">
      <alignment horizontal="left" vertical="center" indent="1"/>
    </xf>
    <xf numFmtId="0" fontId="3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indent="1"/>
    </xf>
    <xf numFmtId="0" fontId="9" fillId="2" borderId="0" xfId="1" applyNumberFormat="1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center"/>
    </xf>
  </cellXfs>
  <cellStyles count="14"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Поле сводной таблицы" xfId="11"/>
    <cellStyle name="Результат сводной таблицы" xfId="12"/>
    <cellStyle name="Угол сводной таблицы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</xdr:row>
      <xdr:rowOff>466725</xdr:rowOff>
    </xdr:from>
    <xdr:to>
      <xdr:col>9</xdr:col>
      <xdr:colOff>0</xdr:colOff>
      <xdr:row>1</xdr:row>
      <xdr:rowOff>1285875</xdr:rowOff>
    </xdr:to>
    <xdr:sp macro="" textlink="">
      <xdr:nvSpPr>
        <xdr:cNvPr id="1069" name="WordArt 2"/>
        <xdr:cNvSpPr>
          <a:spLocks noChangeArrowheads="1" noChangeShapeType="1" noTextEdit="1"/>
        </xdr:cNvSpPr>
      </xdr:nvSpPr>
      <xdr:spPr bwMode="auto">
        <a:xfrm>
          <a:off x="2152650" y="571500"/>
          <a:ext cx="9505950" cy="819150"/>
        </a:xfrm>
        <a:prstGeom prst="rect">
          <a:avLst/>
        </a:prstGeom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/>
          <a:r>
            <a:rPr lang="ru-RU" sz="36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"ТрубМет"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5;&#1088;&#1091;&#1079;&#1082;&#1080;%20&#1080;%20&#1087;&#1088;&#1080;&#1093;&#1086;&#1076;&#1099;/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склад и промплощадка Чел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rub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tabSelected="1" topLeftCell="A268" zoomScale="98" zoomScaleNormal="98" workbookViewId="0">
      <selection activeCell="E9" sqref="E9"/>
    </sheetView>
  </sheetViews>
  <sheetFormatPr defaultColWidth="11.5703125" defaultRowHeight="12.75" x14ac:dyDescent="0.2"/>
  <cols>
    <col min="1" max="1" width="24.85546875" customWidth="1"/>
    <col min="2" max="2" width="14.42578125" customWidth="1"/>
    <col min="3" max="3" width="14" style="1" customWidth="1"/>
    <col min="4" max="4" width="12.85546875" style="2" customWidth="1"/>
    <col min="5" max="5" width="10.42578125" style="3" customWidth="1"/>
    <col min="6" max="6" width="15.7109375" customWidth="1"/>
    <col min="7" max="7" width="12.5703125" customWidth="1"/>
    <col min="8" max="8" width="14.28515625" customWidth="1"/>
    <col min="9" max="9" width="55.5703125" customWidth="1"/>
  </cols>
  <sheetData>
    <row r="1" spans="1:9" ht="8.25" customHeight="1" x14ac:dyDescent="0.35">
      <c r="G1" s="4"/>
    </row>
    <row r="2" spans="1:9" ht="101.25" customHeight="1" x14ac:dyDescent="0.45">
      <c r="D2" s="5"/>
      <c r="E2" s="6"/>
      <c r="G2" s="4"/>
      <c r="H2" s="7" t="s">
        <v>0</v>
      </c>
      <c r="I2" s="7"/>
    </row>
    <row r="3" spans="1:9" s="4" customFormat="1" ht="6" customHeight="1" x14ac:dyDescent="0.35">
      <c r="C3" s="8"/>
      <c r="D3" s="9"/>
      <c r="E3" s="10"/>
    </row>
    <row r="4" spans="1:9" s="11" customFormat="1" ht="15" customHeight="1" x14ac:dyDescent="0.35">
      <c r="A4" s="100" t="s">
        <v>1</v>
      </c>
      <c r="B4" s="100"/>
      <c r="C4" s="100"/>
      <c r="D4" s="100"/>
      <c r="E4" s="100"/>
      <c r="F4" s="100"/>
      <c r="G4" s="100"/>
      <c r="H4" s="100"/>
      <c r="I4" s="100"/>
    </row>
    <row r="5" spans="1:9" s="17" customFormat="1" ht="15" customHeight="1" x14ac:dyDescent="0.25">
      <c r="A5" s="12" t="s">
        <v>2</v>
      </c>
      <c r="B5" s="13"/>
      <c r="C5" s="14"/>
      <c r="D5" s="15"/>
      <c r="E5" s="16"/>
      <c r="F5" s="13"/>
      <c r="G5" s="13"/>
      <c r="H5" s="13"/>
      <c r="I5" s="13"/>
    </row>
    <row r="6" spans="1:9" s="18" customFormat="1" ht="15" customHeight="1" x14ac:dyDescent="0.2">
      <c r="A6" s="18" t="s">
        <v>3</v>
      </c>
      <c r="H6" s="101" t="s">
        <v>4</v>
      </c>
      <c r="I6" s="101"/>
    </row>
    <row r="7" spans="1:9" s="18" customFormat="1" ht="15" customHeight="1" x14ac:dyDescent="0.2">
      <c r="A7" s="18" t="s">
        <v>5</v>
      </c>
      <c r="H7" s="101"/>
      <c r="I7" s="101"/>
    </row>
    <row r="8" spans="1:9" s="18" customFormat="1" ht="15" customHeight="1" x14ac:dyDescent="0.2">
      <c r="A8" s="18" t="s">
        <v>6</v>
      </c>
      <c r="H8" s="101"/>
      <c r="I8" s="101"/>
    </row>
    <row r="9" spans="1:9" s="18" customFormat="1" ht="15" customHeight="1" x14ac:dyDescent="0.2">
      <c r="A9" s="18" t="s">
        <v>7</v>
      </c>
    </row>
    <row r="10" spans="1:9" s="20" customFormat="1" ht="18.75" x14ac:dyDescent="0.25">
      <c r="A10" s="19" t="s">
        <v>8</v>
      </c>
      <c r="C10" s="21"/>
      <c r="D10" s="22"/>
      <c r="E10" s="23"/>
    </row>
    <row r="11" spans="1:9" s="20" customFormat="1" ht="18.75" x14ac:dyDescent="0.25">
      <c r="A11" s="19" t="s">
        <v>9</v>
      </c>
      <c r="C11" s="21"/>
      <c r="D11" s="22"/>
      <c r="E11" s="23"/>
    </row>
    <row r="12" spans="1:9" s="20" customFormat="1" ht="20.25" x14ac:dyDescent="0.25">
      <c r="A12" s="24" t="s">
        <v>10</v>
      </c>
      <c r="C12" s="21"/>
      <c r="D12" s="22"/>
      <c r="E12" s="23"/>
    </row>
    <row r="13" spans="1:9" s="20" customFormat="1" ht="20.25" x14ac:dyDescent="0.25">
      <c r="A13" s="24" t="s">
        <v>11</v>
      </c>
      <c r="C13" s="21"/>
      <c r="D13" s="22"/>
      <c r="E13" s="23"/>
    </row>
    <row r="14" spans="1:9" s="20" customFormat="1" ht="25.5" x14ac:dyDescent="0.25">
      <c r="A14" s="25" t="s">
        <v>12</v>
      </c>
      <c r="C14" s="21"/>
      <c r="D14" s="22"/>
      <c r="E14" s="23"/>
    </row>
    <row r="15" spans="1:9" s="20" customFormat="1" ht="25.5" x14ac:dyDescent="0.25">
      <c r="A15" s="25" t="s">
        <v>13</v>
      </c>
      <c r="C15" s="21"/>
      <c r="D15" s="22"/>
      <c r="E15" s="23"/>
    </row>
    <row r="16" spans="1:9" s="20" customFormat="1" ht="25.5" x14ac:dyDescent="0.25">
      <c r="A16" s="25" t="s">
        <v>14</v>
      </c>
      <c r="C16" s="21"/>
      <c r="D16" s="22"/>
      <c r="E16" s="23"/>
    </row>
    <row r="17" spans="1:9" ht="6.75" customHeight="1" x14ac:dyDescent="0.2">
      <c r="A17" s="26"/>
    </row>
    <row r="18" spans="1:9" ht="32.450000000000003" customHeight="1" x14ac:dyDescent="0.2">
      <c r="A18" s="93" t="s">
        <v>15</v>
      </c>
      <c r="B18" s="93" t="s">
        <v>16</v>
      </c>
      <c r="C18" s="94" t="s">
        <v>17</v>
      </c>
      <c r="D18" s="95" t="s">
        <v>18</v>
      </c>
      <c r="E18" s="96" t="s">
        <v>19</v>
      </c>
      <c r="F18" s="96" t="s">
        <v>20</v>
      </c>
      <c r="G18" s="93" t="s">
        <v>21</v>
      </c>
      <c r="H18" s="93" t="s">
        <v>22</v>
      </c>
      <c r="I18" s="93" t="s">
        <v>23</v>
      </c>
    </row>
    <row r="19" spans="1:9" s="17" customFormat="1" ht="15.75" customHeight="1" x14ac:dyDescent="0.25">
      <c r="A19" s="81" t="s">
        <v>24</v>
      </c>
      <c r="B19" s="82" t="s">
        <v>25</v>
      </c>
      <c r="C19" s="83" t="s">
        <v>26</v>
      </c>
      <c r="D19" s="84"/>
      <c r="E19" s="85">
        <v>700</v>
      </c>
      <c r="F19" s="86"/>
      <c r="G19" s="86">
        <v>88000</v>
      </c>
      <c r="H19" s="81" t="s">
        <v>27</v>
      </c>
      <c r="I19" s="87" t="s">
        <v>28</v>
      </c>
    </row>
    <row r="20" spans="1:9" s="17" customFormat="1" ht="15.75" customHeight="1" x14ac:dyDescent="0.25">
      <c r="A20" s="81" t="s">
        <v>29</v>
      </c>
      <c r="B20" s="82" t="s">
        <v>25</v>
      </c>
      <c r="C20" s="83" t="s">
        <v>26</v>
      </c>
      <c r="D20" s="84"/>
      <c r="E20" s="85">
        <v>600</v>
      </c>
      <c r="F20" s="86"/>
      <c r="G20" s="86">
        <v>88000</v>
      </c>
      <c r="H20" s="81" t="s">
        <v>27</v>
      </c>
      <c r="I20" s="87" t="s">
        <v>28</v>
      </c>
    </row>
    <row r="21" spans="1:9" s="17" customFormat="1" ht="15.75" customHeight="1" x14ac:dyDescent="0.25">
      <c r="A21" s="81" t="s">
        <v>30</v>
      </c>
      <c r="B21" s="82" t="s">
        <v>25</v>
      </c>
      <c r="C21" s="83" t="s">
        <v>26</v>
      </c>
      <c r="D21" s="84">
        <v>4.077</v>
      </c>
      <c r="E21" s="84"/>
      <c r="F21" s="86"/>
      <c r="G21" s="86">
        <v>80000</v>
      </c>
      <c r="H21" s="81" t="s">
        <v>27</v>
      </c>
      <c r="I21" s="87" t="s">
        <v>31</v>
      </c>
    </row>
    <row r="22" spans="1:9" s="17" customFormat="1" ht="15.75" customHeight="1" x14ac:dyDescent="0.25">
      <c r="A22" s="88" t="s">
        <v>32</v>
      </c>
      <c r="B22" s="69" t="s">
        <v>33</v>
      </c>
      <c r="C22" s="89"/>
      <c r="D22" s="90">
        <v>7.9669999999999996</v>
      </c>
      <c r="E22" s="90"/>
      <c r="F22" s="91"/>
      <c r="G22" s="91">
        <v>45700</v>
      </c>
      <c r="H22" s="88" t="s">
        <v>27</v>
      </c>
      <c r="I22" s="92" t="s">
        <v>34</v>
      </c>
    </row>
    <row r="23" spans="1:9" s="17" customFormat="1" ht="15.75" customHeight="1" x14ac:dyDescent="0.25">
      <c r="A23" s="88" t="s">
        <v>35</v>
      </c>
      <c r="B23" s="82" t="s">
        <v>36</v>
      </c>
      <c r="C23" s="89"/>
      <c r="D23" s="90">
        <v>4.13</v>
      </c>
      <c r="E23" s="90"/>
      <c r="F23" s="91"/>
      <c r="G23" s="91" t="s">
        <v>37</v>
      </c>
      <c r="H23" s="88" t="s">
        <v>27</v>
      </c>
      <c r="I23" s="92" t="s">
        <v>38</v>
      </c>
    </row>
    <row r="24" spans="1:9" s="17" customFormat="1" ht="15.75" customHeight="1" x14ac:dyDescent="0.25">
      <c r="A24" s="70" t="s">
        <v>39</v>
      </c>
      <c r="B24" s="69" t="s">
        <v>40</v>
      </c>
      <c r="C24" s="71"/>
      <c r="D24" s="72">
        <v>0.2</v>
      </c>
      <c r="E24" s="72"/>
      <c r="F24" s="73"/>
      <c r="G24" s="73">
        <v>49000</v>
      </c>
      <c r="H24" s="70" t="s">
        <v>41</v>
      </c>
      <c r="I24" s="74" t="s">
        <v>42</v>
      </c>
    </row>
    <row r="25" spans="1:9" s="17" customFormat="1" ht="15.75" customHeight="1" x14ac:dyDescent="0.25">
      <c r="A25" s="70" t="s">
        <v>43</v>
      </c>
      <c r="B25" s="69" t="s">
        <v>40</v>
      </c>
      <c r="C25" s="71"/>
      <c r="D25" s="72">
        <v>0.48</v>
      </c>
      <c r="E25" s="72"/>
      <c r="F25" s="73"/>
      <c r="G25" s="73">
        <v>49000</v>
      </c>
      <c r="H25" s="70" t="s">
        <v>41</v>
      </c>
      <c r="I25" s="74" t="s">
        <v>44</v>
      </c>
    </row>
    <row r="26" spans="1:9" s="17" customFormat="1" ht="15.75" customHeight="1" x14ac:dyDescent="0.25">
      <c r="A26" s="70" t="s">
        <v>45</v>
      </c>
      <c r="B26" s="69" t="s">
        <v>25</v>
      </c>
      <c r="C26" s="71"/>
      <c r="D26" s="72" t="s">
        <v>46</v>
      </c>
      <c r="E26" s="72"/>
      <c r="F26" s="73"/>
      <c r="G26" s="73">
        <v>16800</v>
      </c>
      <c r="H26" s="70" t="s">
        <v>41</v>
      </c>
      <c r="I26" s="74" t="s">
        <v>47</v>
      </c>
    </row>
    <row r="27" spans="1:9" s="17" customFormat="1" ht="15.75" customHeight="1" x14ac:dyDescent="0.25">
      <c r="A27" s="70" t="s">
        <v>48</v>
      </c>
      <c r="B27" s="69"/>
      <c r="C27" s="75" t="s">
        <v>49</v>
      </c>
      <c r="D27" s="72">
        <v>4.7E-2</v>
      </c>
      <c r="E27" s="72"/>
      <c r="F27" s="73"/>
      <c r="G27" s="73">
        <v>150000</v>
      </c>
      <c r="H27" s="70" t="s">
        <v>50</v>
      </c>
      <c r="I27" s="74" t="s">
        <v>51</v>
      </c>
    </row>
    <row r="28" spans="1:9" s="17" customFormat="1" ht="15.75" customHeight="1" x14ac:dyDescent="0.25">
      <c r="A28" s="70" t="s">
        <v>52</v>
      </c>
      <c r="B28" s="69" t="s">
        <v>53</v>
      </c>
      <c r="C28" s="75" t="s">
        <v>54</v>
      </c>
      <c r="D28" s="72">
        <v>4.5060000000000002</v>
      </c>
      <c r="E28" s="72"/>
      <c r="F28" s="73">
        <v>45500</v>
      </c>
      <c r="G28" s="73">
        <v>47500</v>
      </c>
      <c r="H28" s="70" t="s">
        <v>50</v>
      </c>
      <c r="I28" s="74" t="s">
        <v>55</v>
      </c>
    </row>
    <row r="29" spans="1:9" s="17" customFormat="1" ht="15.75" customHeight="1" x14ac:dyDescent="0.25">
      <c r="A29" s="70" t="s">
        <v>56</v>
      </c>
      <c r="B29" s="69"/>
      <c r="C29" s="75" t="s">
        <v>57</v>
      </c>
      <c r="D29" s="72">
        <v>0.53700000000000003</v>
      </c>
      <c r="E29" s="72"/>
      <c r="F29" s="73"/>
      <c r="G29" s="73">
        <v>40700</v>
      </c>
      <c r="H29" s="70" t="s">
        <v>50</v>
      </c>
      <c r="I29" s="74" t="s">
        <v>58</v>
      </c>
    </row>
    <row r="30" spans="1:9" s="17" customFormat="1" ht="15.75" customHeight="1" x14ac:dyDescent="0.25">
      <c r="A30" s="70" t="s">
        <v>59</v>
      </c>
      <c r="B30" s="69"/>
      <c r="C30" s="71" t="s">
        <v>57</v>
      </c>
      <c r="D30" s="72">
        <v>8.7010000000000005</v>
      </c>
      <c r="E30" s="72"/>
      <c r="F30" s="73"/>
      <c r="G30" s="73">
        <v>35600</v>
      </c>
      <c r="H30" s="70" t="s">
        <v>60</v>
      </c>
      <c r="I30" s="74" t="s">
        <v>61</v>
      </c>
    </row>
    <row r="31" spans="1:9" s="17" customFormat="1" ht="15.75" customHeight="1" x14ac:dyDescent="0.25">
      <c r="A31" s="70" t="s">
        <v>62</v>
      </c>
      <c r="B31" s="70" t="s">
        <v>36</v>
      </c>
      <c r="C31" s="75" t="s">
        <v>63</v>
      </c>
      <c r="D31" s="72">
        <v>0.22600000000000001</v>
      </c>
      <c r="E31" s="72"/>
      <c r="F31" s="73">
        <v>26400</v>
      </c>
      <c r="G31" s="73">
        <v>36600</v>
      </c>
      <c r="H31" s="70" t="s">
        <v>27</v>
      </c>
      <c r="I31" s="74" t="s">
        <v>64</v>
      </c>
    </row>
    <row r="32" spans="1:9" s="17" customFormat="1" ht="15.75" customHeight="1" x14ac:dyDescent="0.25">
      <c r="A32" s="70" t="s">
        <v>65</v>
      </c>
      <c r="B32" s="70" t="s">
        <v>36</v>
      </c>
      <c r="C32" s="75">
        <v>10</v>
      </c>
      <c r="D32" s="72">
        <v>6.0000000000000001E-3</v>
      </c>
      <c r="E32" s="72"/>
      <c r="F32" s="73" t="s">
        <v>66</v>
      </c>
      <c r="G32" s="73">
        <v>26400</v>
      </c>
      <c r="H32" s="70" t="s">
        <v>27</v>
      </c>
      <c r="I32" s="74" t="s">
        <v>67</v>
      </c>
    </row>
    <row r="33" spans="1:9" s="17" customFormat="1" ht="15.75" customHeight="1" x14ac:dyDescent="0.25">
      <c r="A33" s="70" t="s">
        <v>65</v>
      </c>
      <c r="B33" s="70" t="s">
        <v>36</v>
      </c>
      <c r="C33" s="75"/>
      <c r="D33" s="72">
        <v>9.6000000000000002E-2</v>
      </c>
      <c r="E33" s="72"/>
      <c r="F33" s="73"/>
      <c r="G33" s="73">
        <v>36600</v>
      </c>
      <c r="H33" s="70" t="s">
        <v>68</v>
      </c>
      <c r="I33" s="74" t="s">
        <v>69</v>
      </c>
    </row>
    <row r="34" spans="1:9" s="17" customFormat="1" ht="15.75" customHeight="1" x14ac:dyDescent="0.25">
      <c r="A34" s="70" t="s">
        <v>70</v>
      </c>
      <c r="B34" s="70" t="s">
        <v>36</v>
      </c>
      <c r="C34" s="75" t="s">
        <v>71</v>
      </c>
      <c r="D34" s="72">
        <v>0.54300000000000004</v>
      </c>
      <c r="E34" s="72"/>
      <c r="F34" s="73">
        <v>26400</v>
      </c>
      <c r="G34" s="73">
        <v>36600</v>
      </c>
      <c r="H34" s="70" t="s">
        <v>41</v>
      </c>
      <c r="I34" s="74" t="s">
        <v>72</v>
      </c>
    </row>
    <row r="35" spans="1:9" s="27" customFormat="1" ht="39.4" customHeight="1" x14ac:dyDescent="0.3">
      <c r="A35" s="97" t="s">
        <v>73</v>
      </c>
      <c r="B35" s="98" t="s">
        <v>40</v>
      </c>
      <c r="C35" s="99" t="s">
        <v>74</v>
      </c>
      <c r="D35" s="77">
        <v>20</v>
      </c>
      <c r="E35" s="77" t="s">
        <v>75</v>
      </c>
      <c r="F35" s="73">
        <v>45000</v>
      </c>
      <c r="G35" s="73">
        <v>65000</v>
      </c>
      <c r="H35" s="97" t="s">
        <v>76</v>
      </c>
      <c r="I35" s="74" t="s">
        <v>77</v>
      </c>
    </row>
    <row r="36" spans="1:9" s="17" customFormat="1" ht="15.75" customHeight="1" x14ac:dyDescent="0.25">
      <c r="A36" s="70" t="s">
        <v>78</v>
      </c>
      <c r="B36" s="70" t="s">
        <v>79</v>
      </c>
      <c r="C36" s="75">
        <v>20</v>
      </c>
      <c r="D36" s="72">
        <v>1.9E-2</v>
      </c>
      <c r="E36" s="72"/>
      <c r="F36" s="73" t="s">
        <v>66</v>
      </c>
      <c r="G36" s="73">
        <v>22300</v>
      </c>
      <c r="H36" s="70" t="s">
        <v>41</v>
      </c>
      <c r="I36" s="74" t="s">
        <v>80</v>
      </c>
    </row>
    <row r="37" spans="1:9" s="17" customFormat="1" ht="15.75" customHeight="1" x14ac:dyDescent="0.25">
      <c r="A37" s="70" t="s">
        <v>81</v>
      </c>
      <c r="B37" s="69" t="s">
        <v>40</v>
      </c>
      <c r="C37" s="75" t="s">
        <v>57</v>
      </c>
      <c r="D37" s="72">
        <v>0.17200000000000001</v>
      </c>
      <c r="E37" s="72"/>
      <c r="F37" s="73"/>
      <c r="G37" s="73">
        <v>127500</v>
      </c>
      <c r="H37" s="70" t="s">
        <v>82</v>
      </c>
      <c r="I37" s="74" t="s">
        <v>83</v>
      </c>
    </row>
    <row r="38" spans="1:9" s="17" customFormat="1" ht="15.75" customHeight="1" x14ac:dyDescent="0.25">
      <c r="A38" s="70" t="s">
        <v>84</v>
      </c>
      <c r="B38" s="69" t="s">
        <v>40</v>
      </c>
      <c r="C38" s="75" t="s">
        <v>71</v>
      </c>
      <c r="D38" s="72">
        <v>1.6E-2</v>
      </c>
      <c r="E38" s="72"/>
      <c r="F38" s="73" t="s">
        <v>66</v>
      </c>
      <c r="G38" s="73">
        <v>22300</v>
      </c>
      <c r="H38" s="70" t="s">
        <v>85</v>
      </c>
      <c r="I38" s="74" t="s">
        <v>86</v>
      </c>
    </row>
    <row r="39" spans="1:9" ht="15" customHeight="1" x14ac:dyDescent="0.25">
      <c r="A39" s="70" t="s">
        <v>87</v>
      </c>
      <c r="B39" s="70" t="s">
        <v>79</v>
      </c>
      <c r="C39" s="75" t="s">
        <v>71</v>
      </c>
      <c r="D39" s="72">
        <v>1.0999999999999999E-2</v>
      </c>
      <c r="E39" s="72"/>
      <c r="F39" s="73" t="s">
        <v>66</v>
      </c>
      <c r="G39" s="73">
        <v>22300</v>
      </c>
      <c r="H39" s="70" t="s">
        <v>68</v>
      </c>
      <c r="I39" s="74" t="s">
        <v>88</v>
      </c>
    </row>
    <row r="40" spans="1:9" s="17" customFormat="1" ht="15.75" customHeight="1" x14ac:dyDescent="0.25">
      <c r="A40" s="70" t="s">
        <v>89</v>
      </c>
      <c r="B40" s="69" t="s">
        <v>40</v>
      </c>
      <c r="C40" s="75" t="s">
        <v>57</v>
      </c>
      <c r="D40" s="72">
        <v>0.115</v>
      </c>
      <c r="E40" s="72"/>
      <c r="F40" s="73"/>
      <c r="G40" s="73">
        <v>121300</v>
      </c>
      <c r="H40" s="70" t="s">
        <v>82</v>
      </c>
      <c r="I40" s="74" t="s">
        <v>90</v>
      </c>
    </row>
    <row r="41" spans="1:9" s="17" customFormat="1" ht="15.75" customHeight="1" x14ac:dyDescent="0.25">
      <c r="A41" s="70" t="s">
        <v>91</v>
      </c>
      <c r="B41" s="69" t="s">
        <v>40</v>
      </c>
      <c r="C41" s="75" t="s">
        <v>57</v>
      </c>
      <c r="D41" s="72">
        <v>0.7</v>
      </c>
      <c r="E41" s="72"/>
      <c r="F41" s="73"/>
      <c r="G41" s="73">
        <v>79900</v>
      </c>
      <c r="H41" s="70" t="s">
        <v>85</v>
      </c>
      <c r="I41" s="74" t="s">
        <v>92</v>
      </c>
    </row>
    <row r="42" spans="1:9" s="17" customFormat="1" ht="15.75" customHeight="1" x14ac:dyDescent="0.25">
      <c r="A42" s="70" t="s">
        <v>93</v>
      </c>
      <c r="B42" s="69" t="s">
        <v>40</v>
      </c>
      <c r="C42" s="75" t="s">
        <v>57</v>
      </c>
      <c r="D42" s="72">
        <v>0.21</v>
      </c>
      <c r="E42" s="72"/>
      <c r="F42" s="73"/>
      <c r="G42" s="73">
        <v>79900</v>
      </c>
      <c r="H42" s="70" t="s">
        <v>85</v>
      </c>
      <c r="I42" s="74" t="s">
        <v>94</v>
      </c>
    </row>
    <row r="43" spans="1:9" s="17" customFormat="1" ht="15.75" customHeight="1" x14ac:dyDescent="0.25">
      <c r="A43" s="70" t="s">
        <v>95</v>
      </c>
      <c r="B43" s="69" t="s">
        <v>40</v>
      </c>
      <c r="C43" s="75" t="s">
        <v>57</v>
      </c>
      <c r="D43" s="72">
        <v>0.155</v>
      </c>
      <c r="E43" s="72"/>
      <c r="F43" s="73"/>
      <c r="G43" s="73">
        <v>79900</v>
      </c>
      <c r="H43" s="70" t="s">
        <v>85</v>
      </c>
      <c r="I43" s="74" t="s">
        <v>96</v>
      </c>
    </row>
    <row r="44" spans="1:9" s="17" customFormat="1" ht="15.75" customHeight="1" x14ac:dyDescent="0.25">
      <c r="A44" s="70" t="s">
        <v>97</v>
      </c>
      <c r="B44" s="69" t="s">
        <v>40</v>
      </c>
      <c r="C44" s="75" t="s">
        <v>57</v>
      </c>
      <c r="D44" s="72">
        <v>0.44</v>
      </c>
      <c r="E44" s="72"/>
      <c r="F44" s="73" t="s">
        <v>98</v>
      </c>
      <c r="G44" s="73">
        <v>79900</v>
      </c>
      <c r="H44" s="70" t="s">
        <v>85</v>
      </c>
      <c r="I44" s="74" t="s">
        <v>99</v>
      </c>
    </row>
    <row r="45" spans="1:9" s="17" customFormat="1" ht="15.75" customHeight="1" x14ac:dyDescent="0.25">
      <c r="A45" s="70" t="s">
        <v>100</v>
      </c>
      <c r="B45" s="69" t="s">
        <v>40</v>
      </c>
      <c r="C45" s="75" t="s">
        <v>57</v>
      </c>
      <c r="D45" s="72">
        <v>0.85</v>
      </c>
      <c r="E45" s="72"/>
      <c r="F45" s="73" t="s">
        <v>101</v>
      </c>
      <c r="G45" s="73">
        <v>79900</v>
      </c>
      <c r="H45" s="70" t="s">
        <v>85</v>
      </c>
      <c r="I45" s="74" t="s">
        <v>102</v>
      </c>
    </row>
    <row r="46" spans="1:9" s="17" customFormat="1" ht="15.75" customHeight="1" x14ac:dyDescent="0.25">
      <c r="A46" s="70" t="s">
        <v>103</v>
      </c>
      <c r="B46" s="69" t="s">
        <v>40</v>
      </c>
      <c r="C46" s="75" t="s">
        <v>104</v>
      </c>
      <c r="D46" s="72">
        <v>1.1400000000000001</v>
      </c>
      <c r="E46" s="72"/>
      <c r="F46" s="73">
        <v>81300</v>
      </c>
      <c r="G46" s="73">
        <v>85300</v>
      </c>
      <c r="H46" s="70" t="s">
        <v>85</v>
      </c>
      <c r="I46" s="74" t="s">
        <v>105</v>
      </c>
    </row>
    <row r="47" spans="1:9" s="28" customFormat="1" ht="15.75" customHeight="1" x14ac:dyDescent="0.25">
      <c r="A47" s="70" t="s">
        <v>106</v>
      </c>
      <c r="B47" s="69" t="s">
        <v>40</v>
      </c>
      <c r="C47" s="75" t="s">
        <v>107</v>
      </c>
      <c r="D47" s="72">
        <v>0.20500000000000002</v>
      </c>
      <c r="E47" s="72"/>
      <c r="F47" s="73"/>
      <c r="G47" s="73">
        <v>99900</v>
      </c>
      <c r="H47" s="70" t="s">
        <v>85</v>
      </c>
      <c r="I47" s="74" t="s">
        <v>108</v>
      </c>
    </row>
    <row r="48" spans="1:9" s="17" customFormat="1" ht="15.75" customHeight="1" x14ac:dyDescent="0.25">
      <c r="A48" s="70" t="s">
        <v>109</v>
      </c>
      <c r="B48" s="69" t="s">
        <v>40</v>
      </c>
      <c r="C48" s="75">
        <v>20</v>
      </c>
      <c r="D48" s="72">
        <v>4.1000000000000002E-2</v>
      </c>
      <c r="E48" s="72"/>
      <c r="F48" s="73"/>
      <c r="G48" s="73">
        <v>49900</v>
      </c>
      <c r="H48" s="70" t="s">
        <v>68</v>
      </c>
      <c r="I48" s="74" t="s">
        <v>110</v>
      </c>
    </row>
    <row r="49" spans="1:9" s="17" customFormat="1" ht="15.75" customHeight="1" x14ac:dyDescent="0.25">
      <c r="A49" s="70" t="s">
        <v>109</v>
      </c>
      <c r="B49" s="69" t="s">
        <v>40</v>
      </c>
      <c r="C49" s="75" t="s">
        <v>57</v>
      </c>
      <c r="D49" s="72">
        <v>0.19500000000000001</v>
      </c>
      <c r="E49" s="72"/>
      <c r="F49" s="73"/>
      <c r="G49" s="73">
        <v>79900</v>
      </c>
      <c r="H49" s="70" t="s">
        <v>85</v>
      </c>
      <c r="I49" s="74" t="s">
        <v>108</v>
      </c>
    </row>
    <row r="50" spans="1:9" s="17" customFormat="1" ht="15.75" customHeight="1" x14ac:dyDescent="0.25">
      <c r="A50" s="70" t="s">
        <v>109</v>
      </c>
      <c r="B50" s="69" t="s">
        <v>40</v>
      </c>
      <c r="C50" s="75" t="s">
        <v>107</v>
      </c>
      <c r="D50" s="72">
        <v>0.67500000000000004</v>
      </c>
      <c r="E50" s="72"/>
      <c r="F50" s="73" t="s">
        <v>111</v>
      </c>
      <c r="G50" s="73">
        <v>99900</v>
      </c>
      <c r="H50" s="70" t="s">
        <v>85</v>
      </c>
      <c r="I50" s="74" t="s">
        <v>112</v>
      </c>
    </row>
    <row r="51" spans="1:9" s="28" customFormat="1" ht="15.75" customHeight="1" x14ac:dyDescent="0.25">
      <c r="A51" s="70" t="s">
        <v>113</v>
      </c>
      <c r="B51" s="69" t="s">
        <v>40</v>
      </c>
      <c r="C51" s="75" t="s">
        <v>104</v>
      </c>
      <c r="D51" s="72">
        <v>1.335</v>
      </c>
      <c r="E51" s="72"/>
      <c r="F51" s="73"/>
      <c r="G51" s="73">
        <v>81300</v>
      </c>
      <c r="H51" s="70" t="s">
        <v>85</v>
      </c>
      <c r="I51" s="74" t="s">
        <v>114</v>
      </c>
    </row>
    <row r="52" spans="1:9" s="28" customFormat="1" ht="15.75" customHeight="1" x14ac:dyDescent="0.25">
      <c r="A52" s="70" t="s">
        <v>113</v>
      </c>
      <c r="B52" s="69" t="s">
        <v>40</v>
      </c>
      <c r="C52" s="75" t="s">
        <v>107</v>
      </c>
      <c r="D52" s="72">
        <v>4.1950000000000003</v>
      </c>
      <c r="E52" s="72"/>
      <c r="F52" s="73" t="s">
        <v>115</v>
      </c>
      <c r="G52" s="73">
        <v>99900</v>
      </c>
      <c r="H52" s="70" t="s">
        <v>85</v>
      </c>
      <c r="I52" s="74" t="s">
        <v>116</v>
      </c>
    </row>
    <row r="53" spans="1:9" s="28" customFormat="1" ht="15.75" customHeight="1" x14ac:dyDescent="0.25">
      <c r="A53" s="70" t="s">
        <v>117</v>
      </c>
      <c r="B53" s="69" t="s">
        <v>40</v>
      </c>
      <c r="C53" s="75" t="s">
        <v>107</v>
      </c>
      <c r="D53" s="72">
        <v>0.505</v>
      </c>
      <c r="E53" s="72"/>
      <c r="F53" s="73"/>
      <c r="G53" s="73">
        <v>99900</v>
      </c>
      <c r="H53" s="70" t="s">
        <v>85</v>
      </c>
      <c r="I53" s="74" t="s">
        <v>118</v>
      </c>
    </row>
    <row r="54" spans="1:9" s="17" customFormat="1" ht="15.75" customHeight="1" x14ac:dyDescent="0.25">
      <c r="A54" s="70" t="s">
        <v>119</v>
      </c>
      <c r="B54" s="69" t="s">
        <v>40</v>
      </c>
      <c r="C54" s="75" t="s">
        <v>107</v>
      </c>
      <c r="D54" s="72">
        <v>1.0669999999999999</v>
      </c>
      <c r="E54" s="72"/>
      <c r="F54" s="73"/>
      <c r="G54" s="73">
        <v>99900</v>
      </c>
      <c r="H54" s="70" t="s">
        <v>85</v>
      </c>
      <c r="I54" s="74" t="s">
        <v>120</v>
      </c>
    </row>
    <row r="55" spans="1:9" s="17" customFormat="1" ht="15.75" customHeight="1" x14ac:dyDescent="0.25">
      <c r="A55" s="70" t="s">
        <v>121</v>
      </c>
      <c r="B55" s="70" t="s">
        <v>79</v>
      </c>
      <c r="C55" s="75">
        <v>20</v>
      </c>
      <c r="D55" s="72">
        <v>8.7999999999999995E-2</v>
      </c>
      <c r="E55" s="72"/>
      <c r="F55" s="73" t="s">
        <v>122</v>
      </c>
      <c r="G55" s="73">
        <v>86400</v>
      </c>
      <c r="H55" s="70" t="s">
        <v>27</v>
      </c>
      <c r="I55" s="74" t="s">
        <v>123</v>
      </c>
    </row>
    <row r="56" spans="1:9" s="17" customFormat="1" ht="15.75" customHeight="1" x14ac:dyDescent="0.25">
      <c r="A56" s="70" t="s">
        <v>124</v>
      </c>
      <c r="B56" s="69" t="s">
        <v>40</v>
      </c>
      <c r="C56" s="75" t="s">
        <v>57</v>
      </c>
      <c r="D56" s="72">
        <v>4.1230000000000002</v>
      </c>
      <c r="E56" s="72"/>
      <c r="F56" s="73">
        <v>72900</v>
      </c>
      <c r="G56" s="73">
        <v>74000</v>
      </c>
      <c r="H56" s="70" t="s">
        <v>85</v>
      </c>
      <c r="I56" s="74" t="s">
        <v>125</v>
      </c>
    </row>
    <row r="57" spans="1:9" s="17" customFormat="1" ht="15.75" customHeight="1" x14ac:dyDescent="0.25">
      <c r="A57" s="70" t="s">
        <v>126</v>
      </c>
      <c r="B57" s="70" t="s">
        <v>36</v>
      </c>
      <c r="C57" s="75">
        <v>10</v>
      </c>
      <c r="D57" s="72">
        <v>2.8000000000000001E-2</v>
      </c>
      <c r="E57" s="72"/>
      <c r="F57" s="73" t="s">
        <v>66</v>
      </c>
      <c r="G57" s="73">
        <v>43700</v>
      </c>
      <c r="H57" s="70" t="s">
        <v>27</v>
      </c>
      <c r="I57" s="74" t="s">
        <v>127</v>
      </c>
    </row>
    <row r="58" spans="1:9" s="17" customFormat="1" ht="15.75" customHeight="1" x14ac:dyDescent="0.25">
      <c r="A58" s="70" t="s">
        <v>128</v>
      </c>
      <c r="B58" s="69" t="s">
        <v>40</v>
      </c>
      <c r="C58" s="75" t="s">
        <v>57</v>
      </c>
      <c r="D58" s="72">
        <v>2.8</v>
      </c>
      <c r="E58" s="72"/>
      <c r="F58" s="73"/>
      <c r="G58" s="73">
        <v>74000</v>
      </c>
      <c r="H58" s="70" t="s">
        <v>85</v>
      </c>
      <c r="I58" s="74" t="s">
        <v>129</v>
      </c>
    </row>
    <row r="59" spans="1:9" s="28" customFormat="1" ht="15.75" customHeight="1" x14ac:dyDescent="0.25">
      <c r="A59" s="70" t="s">
        <v>130</v>
      </c>
      <c r="B59" s="69" t="s">
        <v>40</v>
      </c>
      <c r="C59" s="75" t="s">
        <v>71</v>
      </c>
      <c r="D59" s="72">
        <v>4.5</v>
      </c>
      <c r="E59" s="72"/>
      <c r="F59" s="73">
        <v>59900</v>
      </c>
      <c r="G59" s="73">
        <v>64900</v>
      </c>
      <c r="H59" s="70" t="s">
        <v>131</v>
      </c>
      <c r="I59" s="74" t="s">
        <v>132</v>
      </c>
    </row>
    <row r="60" spans="1:9" s="17" customFormat="1" ht="15.75" customHeight="1" x14ac:dyDescent="0.25">
      <c r="A60" s="70" t="s">
        <v>133</v>
      </c>
      <c r="B60" s="69" t="s">
        <v>40</v>
      </c>
      <c r="C60" s="75" t="s">
        <v>57</v>
      </c>
      <c r="D60" s="72">
        <v>1.4E-2</v>
      </c>
      <c r="E60" s="72"/>
      <c r="F60" s="73"/>
      <c r="G60" s="73">
        <v>64900</v>
      </c>
      <c r="H60" s="70" t="s">
        <v>68</v>
      </c>
      <c r="I60" s="74" t="s">
        <v>134</v>
      </c>
    </row>
    <row r="61" spans="1:9" s="17" customFormat="1" ht="15.75" customHeight="1" x14ac:dyDescent="0.25">
      <c r="A61" s="70" t="s">
        <v>135</v>
      </c>
      <c r="B61" s="69" t="s">
        <v>40</v>
      </c>
      <c r="C61" s="75" t="s">
        <v>57</v>
      </c>
      <c r="D61" s="72">
        <v>6.45</v>
      </c>
      <c r="E61" s="72"/>
      <c r="F61" s="73">
        <v>71000</v>
      </c>
      <c r="G61" s="73">
        <v>72900</v>
      </c>
      <c r="H61" s="70" t="s">
        <v>136</v>
      </c>
      <c r="I61" s="74" t="s">
        <v>137</v>
      </c>
    </row>
    <row r="62" spans="1:9" s="28" customFormat="1" ht="15.75" customHeight="1" x14ac:dyDescent="0.25">
      <c r="A62" s="70" t="s">
        <v>138</v>
      </c>
      <c r="B62" s="69" t="s">
        <v>40</v>
      </c>
      <c r="C62" s="75" t="s">
        <v>139</v>
      </c>
      <c r="D62" s="72">
        <v>3.448</v>
      </c>
      <c r="E62" s="76"/>
      <c r="F62" s="73">
        <v>85900</v>
      </c>
      <c r="G62" s="73">
        <v>89900</v>
      </c>
      <c r="H62" s="70" t="s">
        <v>85</v>
      </c>
      <c r="I62" s="74" t="s">
        <v>140</v>
      </c>
    </row>
    <row r="63" spans="1:9" s="17" customFormat="1" ht="15.75" customHeight="1" x14ac:dyDescent="0.25">
      <c r="A63" s="70" t="s">
        <v>141</v>
      </c>
      <c r="B63" s="69" t="s">
        <v>40</v>
      </c>
      <c r="C63" s="75" t="s">
        <v>57</v>
      </c>
      <c r="D63" s="72">
        <v>4.0640000000000001</v>
      </c>
      <c r="E63" s="72"/>
      <c r="F63" s="73">
        <v>77900</v>
      </c>
      <c r="G63" s="73">
        <v>79900</v>
      </c>
      <c r="H63" s="70" t="s">
        <v>85</v>
      </c>
      <c r="I63" s="74" t="s">
        <v>142</v>
      </c>
    </row>
    <row r="64" spans="1:9" s="17" customFormat="1" ht="15.75" customHeight="1" x14ac:dyDescent="0.25">
      <c r="A64" s="70" t="s">
        <v>143</v>
      </c>
      <c r="B64" s="69" t="s">
        <v>40</v>
      </c>
      <c r="C64" s="75" t="s">
        <v>139</v>
      </c>
      <c r="D64" s="72">
        <v>4.7699999999999996</v>
      </c>
      <c r="E64" s="72"/>
      <c r="F64" s="73"/>
      <c r="G64" s="73">
        <v>89900</v>
      </c>
      <c r="H64" s="70" t="s">
        <v>85</v>
      </c>
      <c r="I64" s="74" t="s">
        <v>1229</v>
      </c>
    </row>
    <row r="65" spans="1:9" s="28" customFormat="1" ht="15.75" customHeight="1" x14ac:dyDescent="0.25">
      <c r="A65" s="70" t="s">
        <v>144</v>
      </c>
      <c r="B65" s="69" t="s">
        <v>40</v>
      </c>
      <c r="C65" s="75" t="s">
        <v>107</v>
      </c>
      <c r="D65" s="72">
        <v>0.124</v>
      </c>
      <c r="E65" s="72"/>
      <c r="F65" s="73" t="s">
        <v>122</v>
      </c>
      <c r="G65" s="73">
        <v>59900</v>
      </c>
      <c r="H65" s="70" t="s">
        <v>68</v>
      </c>
      <c r="I65" s="74" t="s">
        <v>145</v>
      </c>
    </row>
    <row r="66" spans="1:9" s="17" customFormat="1" ht="15.75" customHeight="1" x14ac:dyDescent="0.25">
      <c r="A66" s="70" t="s">
        <v>146</v>
      </c>
      <c r="B66" s="69" t="s">
        <v>40</v>
      </c>
      <c r="C66" s="75" t="s">
        <v>139</v>
      </c>
      <c r="D66" s="72">
        <v>5.88</v>
      </c>
      <c r="E66" s="72"/>
      <c r="F66" s="73">
        <v>79900</v>
      </c>
      <c r="G66" s="73">
        <v>89900</v>
      </c>
      <c r="H66" s="70" t="s">
        <v>85</v>
      </c>
      <c r="I66" s="74" t="s">
        <v>147</v>
      </c>
    </row>
    <row r="67" spans="1:9" s="17" customFormat="1" ht="15.75" customHeight="1" x14ac:dyDescent="0.25">
      <c r="A67" s="70" t="s">
        <v>148</v>
      </c>
      <c r="B67" s="69" t="s">
        <v>40</v>
      </c>
      <c r="C67" s="75" t="s">
        <v>139</v>
      </c>
      <c r="D67" s="72">
        <v>6.5449999999999999</v>
      </c>
      <c r="E67" s="72"/>
      <c r="F67" s="73">
        <v>63000</v>
      </c>
      <c r="G67" s="73">
        <v>65000</v>
      </c>
      <c r="H67" s="70" t="s">
        <v>149</v>
      </c>
      <c r="I67" s="74" t="s">
        <v>150</v>
      </c>
    </row>
    <row r="68" spans="1:9" s="28" customFormat="1" ht="15.75" customHeight="1" x14ac:dyDescent="0.25">
      <c r="A68" s="70" t="s">
        <v>151</v>
      </c>
      <c r="B68" s="69" t="s">
        <v>40</v>
      </c>
      <c r="C68" s="75" t="s">
        <v>71</v>
      </c>
      <c r="D68" s="72">
        <v>15.484999999999999</v>
      </c>
      <c r="E68" s="72"/>
      <c r="F68" s="73" t="s">
        <v>152</v>
      </c>
      <c r="G68" s="73">
        <v>69900</v>
      </c>
      <c r="H68" s="70" t="s">
        <v>85</v>
      </c>
      <c r="I68" s="74" t="s">
        <v>153</v>
      </c>
    </row>
    <row r="69" spans="1:9" s="17" customFormat="1" ht="15.75" customHeight="1" x14ac:dyDescent="0.25">
      <c r="A69" s="70" t="s">
        <v>154</v>
      </c>
      <c r="B69" s="69" t="s">
        <v>40</v>
      </c>
      <c r="C69" s="75" t="s">
        <v>57</v>
      </c>
      <c r="D69" s="72">
        <v>0.59499999999999997</v>
      </c>
      <c r="E69" s="72"/>
      <c r="F69" s="73">
        <v>75900</v>
      </c>
      <c r="G69" s="73">
        <v>79900</v>
      </c>
      <c r="H69" s="70" t="s">
        <v>85</v>
      </c>
      <c r="I69" s="74" t="s">
        <v>155</v>
      </c>
    </row>
    <row r="70" spans="1:9" s="17" customFormat="1" ht="15.75" customHeight="1" x14ac:dyDescent="0.25">
      <c r="A70" s="70" t="s">
        <v>151</v>
      </c>
      <c r="B70" s="69" t="s">
        <v>40</v>
      </c>
      <c r="C70" s="75" t="s">
        <v>139</v>
      </c>
      <c r="D70" s="72">
        <v>16.07</v>
      </c>
      <c r="E70" s="72"/>
      <c r="F70" s="73" t="s">
        <v>156</v>
      </c>
      <c r="G70" s="73">
        <v>79900</v>
      </c>
      <c r="H70" s="70" t="s">
        <v>85</v>
      </c>
      <c r="I70" s="74" t="s">
        <v>157</v>
      </c>
    </row>
    <row r="71" spans="1:9" s="17" customFormat="1" ht="15.75" customHeight="1" x14ac:dyDescent="0.25">
      <c r="A71" s="70" t="s">
        <v>158</v>
      </c>
      <c r="B71" s="69" t="s">
        <v>40</v>
      </c>
      <c r="C71" s="75">
        <v>20</v>
      </c>
      <c r="D71" s="72">
        <v>3.3000000000000002E-2</v>
      </c>
      <c r="E71" s="72"/>
      <c r="F71" s="73" t="s">
        <v>122</v>
      </c>
      <c r="G71" s="73">
        <v>84400</v>
      </c>
      <c r="H71" s="70" t="s">
        <v>27</v>
      </c>
      <c r="I71" s="74" t="s">
        <v>159</v>
      </c>
    </row>
    <row r="72" spans="1:9" s="17" customFormat="1" ht="15.75" customHeight="1" x14ac:dyDescent="0.25">
      <c r="A72" s="70" t="s">
        <v>160</v>
      </c>
      <c r="B72" s="69" t="s">
        <v>40</v>
      </c>
      <c r="C72" s="75" t="s">
        <v>57</v>
      </c>
      <c r="D72" s="72">
        <v>0.27</v>
      </c>
      <c r="E72" s="72"/>
      <c r="F72" s="73"/>
      <c r="G72" s="73">
        <v>74200</v>
      </c>
      <c r="H72" s="70" t="s">
        <v>85</v>
      </c>
      <c r="I72" s="74" t="s">
        <v>161</v>
      </c>
    </row>
    <row r="73" spans="1:9" s="17" customFormat="1" ht="15.75" customHeight="1" x14ac:dyDescent="0.25">
      <c r="A73" s="70" t="s">
        <v>162</v>
      </c>
      <c r="B73" s="69" t="s">
        <v>40</v>
      </c>
      <c r="C73" s="75" t="s">
        <v>57</v>
      </c>
      <c r="D73" s="72">
        <v>0.625</v>
      </c>
      <c r="E73" s="72"/>
      <c r="F73" s="73"/>
      <c r="G73" s="73">
        <v>74200</v>
      </c>
      <c r="H73" s="70" t="s">
        <v>85</v>
      </c>
      <c r="I73" s="74" t="s">
        <v>163</v>
      </c>
    </row>
    <row r="74" spans="1:9" s="17" customFormat="1" ht="15.75" customHeight="1" x14ac:dyDescent="0.25">
      <c r="A74" s="70" t="s">
        <v>162</v>
      </c>
      <c r="B74" s="69" t="s">
        <v>40</v>
      </c>
      <c r="C74" s="75" t="s">
        <v>104</v>
      </c>
      <c r="D74" s="72">
        <v>0.10100000000000001</v>
      </c>
      <c r="E74" s="72"/>
      <c r="F74" s="73"/>
      <c r="G74" s="73">
        <v>81300</v>
      </c>
      <c r="H74" s="70" t="s">
        <v>85</v>
      </c>
      <c r="I74" s="74" t="s">
        <v>164</v>
      </c>
    </row>
    <row r="75" spans="1:9" s="17" customFormat="1" ht="15.75" customHeight="1" x14ac:dyDescent="0.25">
      <c r="A75" s="70" t="s">
        <v>165</v>
      </c>
      <c r="B75" s="69" t="s">
        <v>40</v>
      </c>
      <c r="C75" s="75">
        <v>20</v>
      </c>
      <c r="D75" s="72">
        <v>1.01</v>
      </c>
      <c r="E75" s="72"/>
      <c r="F75" s="73"/>
      <c r="G75" s="73">
        <v>72200</v>
      </c>
      <c r="H75" s="70" t="s">
        <v>85</v>
      </c>
      <c r="I75" s="74" t="s">
        <v>166</v>
      </c>
    </row>
    <row r="76" spans="1:9" s="17" customFormat="1" ht="15.75" customHeight="1" x14ac:dyDescent="0.25">
      <c r="A76" s="70" t="s">
        <v>165</v>
      </c>
      <c r="B76" s="69" t="s">
        <v>40</v>
      </c>
      <c r="C76" s="75" t="s">
        <v>107</v>
      </c>
      <c r="D76" s="72">
        <v>0.54</v>
      </c>
      <c r="E76" s="72"/>
      <c r="F76" s="73" t="s">
        <v>167</v>
      </c>
      <c r="G76" s="73">
        <v>99900</v>
      </c>
      <c r="H76" s="70" t="s">
        <v>85</v>
      </c>
      <c r="I76" s="74" t="s">
        <v>168</v>
      </c>
    </row>
    <row r="77" spans="1:9" s="17" customFormat="1" ht="15.75" customHeight="1" x14ac:dyDescent="0.25">
      <c r="A77" s="70" t="s">
        <v>169</v>
      </c>
      <c r="B77" s="69" t="s">
        <v>40</v>
      </c>
      <c r="C77" s="75" t="s">
        <v>104</v>
      </c>
      <c r="D77" s="72">
        <v>0.624</v>
      </c>
      <c r="E77" s="72"/>
      <c r="F77" s="73"/>
      <c r="G77" s="73">
        <v>81300</v>
      </c>
      <c r="H77" s="70" t="s">
        <v>85</v>
      </c>
      <c r="I77" s="74" t="s">
        <v>170</v>
      </c>
    </row>
    <row r="78" spans="1:9" s="17" customFormat="1" ht="15.75" customHeight="1" x14ac:dyDescent="0.25">
      <c r="A78" s="70" t="s">
        <v>169</v>
      </c>
      <c r="B78" s="69" t="s">
        <v>40</v>
      </c>
      <c r="C78" s="75" t="s">
        <v>139</v>
      </c>
      <c r="D78" s="72">
        <v>0.94900000000000007</v>
      </c>
      <c r="E78" s="72"/>
      <c r="F78" s="73"/>
      <c r="G78" s="73">
        <v>99400</v>
      </c>
      <c r="H78" s="70" t="s">
        <v>85</v>
      </c>
      <c r="I78" s="74" t="s">
        <v>171</v>
      </c>
    </row>
    <row r="79" spans="1:9" s="29" customFormat="1" ht="15.75" customHeight="1" x14ac:dyDescent="0.25">
      <c r="A79" s="70" t="s">
        <v>169</v>
      </c>
      <c r="B79" s="69" t="s">
        <v>40</v>
      </c>
      <c r="C79" s="75" t="s">
        <v>107</v>
      </c>
      <c r="D79" s="72">
        <v>1.232</v>
      </c>
      <c r="E79" s="72"/>
      <c r="F79" s="73" t="s">
        <v>172</v>
      </c>
      <c r="G79" s="73">
        <v>99900</v>
      </c>
      <c r="H79" s="70" t="s">
        <v>85</v>
      </c>
      <c r="I79" s="74" t="s">
        <v>173</v>
      </c>
    </row>
    <row r="80" spans="1:9" s="30" customFormat="1" ht="15.75" customHeight="1" x14ac:dyDescent="0.25">
      <c r="A80" s="70" t="s">
        <v>174</v>
      </c>
      <c r="B80" s="69" t="s">
        <v>40</v>
      </c>
      <c r="C80" s="75" t="s">
        <v>107</v>
      </c>
      <c r="D80" s="72">
        <v>0.46</v>
      </c>
      <c r="E80" s="72"/>
      <c r="F80" s="73" t="s">
        <v>175</v>
      </c>
      <c r="G80" s="73">
        <v>89400</v>
      </c>
      <c r="H80" s="70" t="s">
        <v>85</v>
      </c>
      <c r="I80" s="74" t="s">
        <v>176</v>
      </c>
    </row>
    <row r="81" spans="1:9" s="17" customFormat="1" ht="15.75" customHeight="1" x14ac:dyDescent="0.25">
      <c r="A81" s="70" t="s">
        <v>177</v>
      </c>
      <c r="B81" s="69" t="s">
        <v>40</v>
      </c>
      <c r="C81" s="75" t="s">
        <v>57</v>
      </c>
      <c r="D81" s="72">
        <v>1.48</v>
      </c>
      <c r="E81" s="72"/>
      <c r="F81" s="73">
        <v>75900</v>
      </c>
      <c r="G81" s="73">
        <v>79900</v>
      </c>
      <c r="H81" s="70" t="s">
        <v>85</v>
      </c>
      <c r="I81" s="74" t="s">
        <v>178</v>
      </c>
    </row>
    <row r="82" spans="1:9" s="28" customFormat="1" ht="15.75" customHeight="1" x14ac:dyDescent="0.25">
      <c r="A82" s="70" t="s">
        <v>179</v>
      </c>
      <c r="B82" s="69" t="s">
        <v>40</v>
      </c>
      <c r="C82" s="75" t="s">
        <v>107</v>
      </c>
      <c r="D82" s="72">
        <v>2.8239999999999998</v>
      </c>
      <c r="E82" s="72"/>
      <c r="F82" s="73" t="s">
        <v>180</v>
      </c>
      <c r="G82" s="73">
        <v>89400</v>
      </c>
      <c r="H82" s="70" t="s">
        <v>85</v>
      </c>
      <c r="I82" s="74" t="s">
        <v>1230</v>
      </c>
    </row>
    <row r="83" spans="1:9" s="30" customFormat="1" ht="15.75" customHeight="1" x14ac:dyDescent="0.25">
      <c r="A83" s="70" t="s">
        <v>181</v>
      </c>
      <c r="B83" s="69" t="s">
        <v>40</v>
      </c>
      <c r="C83" s="75" t="s">
        <v>107</v>
      </c>
      <c r="D83" s="72">
        <v>6.99</v>
      </c>
      <c r="E83" s="72"/>
      <c r="F83" s="73" t="s">
        <v>175</v>
      </c>
      <c r="G83" s="73">
        <v>89400</v>
      </c>
      <c r="H83" s="70" t="s">
        <v>85</v>
      </c>
      <c r="I83" s="74" t="s">
        <v>182</v>
      </c>
    </row>
    <row r="84" spans="1:9" s="30" customFormat="1" ht="15.75" customHeight="1" x14ac:dyDescent="0.25">
      <c r="A84" s="70" t="s">
        <v>183</v>
      </c>
      <c r="B84" s="69" t="s">
        <v>40</v>
      </c>
      <c r="C84" s="75" t="s">
        <v>107</v>
      </c>
      <c r="D84" s="72">
        <v>5.1449999999999996</v>
      </c>
      <c r="E84" s="72"/>
      <c r="F84" s="73"/>
      <c r="G84" s="73">
        <v>89400</v>
      </c>
      <c r="H84" s="70" t="s">
        <v>85</v>
      </c>
      <c r="I84" s="74" t="s">
        <v>1231</v>
      </c>
    </row>
    <row r="85" spans="1:9" s="17" customFormat="1" ht="15.75" customHeight="1" x14ac:dyDescent="0.25">
      <c r="A85" s="70" t="s">
        <v>183</v>
      </c>
      <c r="B85" s="69" t="s">
        <v>40</v>
      </c>
      <c r="C85" s="75" t="s">
        <v>57</v>
      </c>
      <c r="D85" s="72">
        <v>0.68</v>
      </c>
      <c r="E85" s="76"/>
      <c r="F85" s="73"/>
      <c r="G85" s="73">
        <v>74200</v>
      </c>
      <c r="H85" s="70" t="s">
        <v>85</v>
      </c>
      <c r="I85" s="74" t="s">
        <v>184</v>
      </c>
    </row>
    <row r="86" spans="1:9" s="31" customFormat="1" ht="15.75" customHeight="1" x14ac:dyDescent="0.25">
      <c r="A86" s="70" t="s">
        <v>185</v>
      </c>
      <c r="B86" s="69" t="s">
        <v>40</v>
      </c>
      <c r="C86" s="75" t="s">
        <v>107</v>
      </c>
      <c r="D86" s="72">
        <v>0.41400000000000003</v>
      </c>
      <c r="E86" s="72"/>
      <c r="F86" s="73">
        <v>65100</v>
      </c>
      <c r="G86" s="73">
        <v>71100</v>
      </c>
      <c r="H86" s="70" t="s">
        <v>85</v>
      </c>
      <c r="I86" s="74" t="s">
        <v>186</v>
      </c>
    </row>
    <row r="87" spans="1:9" s="17" customFormat="1" ht="15.75" customHeight="1" x14ac:dyDescent="0.25">
      <c r="A87" s="70" t="s">
        <v>187</v>
      </c>
      <c r="B87" s="69" t="s">
        <v>40</v>
      </c>
      <c r="C87" s="75">
        <v>20</v>
      </c>
      <c r="D87" s="72">
        <v>0.13400000000000001</v>
      </c>
      <c r="E87" s="72"/>
      <c r="F87" s="73" t="s">
        <v>122</v>
      </c>
      <c r="G87" s="73">
        <v>76200</v>
      </c>
      <c r="H87" s="70" t="s">
        <v>41</v>
      </c>
      <c r="I87" s="74" t="s">
        <v>188</v>
      </c>
    </row>
    <row r="88" spans="1:9" s="17" customFormat="1" ht="15.75" customHeight="1" x14ac:dyDescent="0.25">
      <c r="A88" s="70" t="s">
        <v>189</v>
      </c>
      <c r="B88" s="69" t="s">
        <v>40</v>
      </c>
      <c r="C88" s="75">
        <v>20</v>
      </c>
      <c r="D88" s="72">
        <v>5.2000000000000005E-2</v>
      </c>
      <c r="E88" s="72"/>
      <c r="F88" s="73" t="s">
        <v>122</v>
      </c>
      <c r="G88" s="73">
        <v>76200</v>
      </c>
      <c r="H88" s="70" t="s">
        <v>41</v>
      </c>
      <c r="I88" s="74" t="s">
        <v>190</v>
      </c>
    </row>
    <row r="89" spans="1:9" s="17" customFormat="1" ht="15.75" customHeight="1" x14ac:dyDescent="0.25">
      <c r="A89" s="70" t="s">
        <v>191</v>
      </c>
      <c r="B89" s="69" t="s">
        <v>40</v>
      </c>
      <c r="C89" s="75" t="s">
        <v>107</v>
      </c>
      <c r="D89" s="72">
        <v>0.35499999999999998</v>
      </c>
      <c r="E89" s="72"/>
      <c r="F89" s="73">
        <v>65100</v>
      </c>
      <c r="G89" s="73">
        <v>71100</v>
      </c>
      <c r="H89" s="70" t="s">
        <v>85</v>
      </c>
      <c r="I89" s="74" t="s">
        <v>192</v>
      </c>
    </row>
    <row r="90" spans="1:9" s="17" customFormat="1" ht="15.75" customHeight="1" x14ac:dyDescent="0.25">
      <c r="A90" s="70" t="s">
        <v>193</v>
      </c>
      <c r="B90" s="70" t="s">
        <v>36</v>
      </c>
      <c r="C90" s="75"/>
      <c r="D90" s="72">
        <v>4.5999999999999999E-2</v>
      </c>
      <c r="E90" s="72"/>
      <c r="F90" s="73" t="s">
        <v>66</v>
      </c>
      <c r="G90" s="73">
        <v>22300</v>
      </c>
      <c r="H90" s="70" t="s">
        <v>85</v>
      </c>
      <c r="I90" s="74" t="s">
        <v>194</v>
      </c>
    </row>
    <row r="91" spans="1:9" ht="15" customHeight="1" x14ac:dyDescent="0.25">
      <c r="A91" s="70" t="s">
        <v>195</v>
      </c>
      <c r="B91" s="69" t="s">
        <v>40</v>
      </c>
      <c r="C91" s="75">
        <v>20</v>
      </c>
      <c r="D91" s="72">
        <v>0.26900000000000002</v>
      </c>
      <c r="E91" s="72"/>
      <c r="F91" s="73" t="s">
        <v>122</v>
      </c>
      <c r="G91" s="73">
        <v>64000</v>
      </c>
      <c r="H91" s="70" t="s">
        <v>41</v>
      </c>
      <c r="I91" s="74" t="s">
        <v>196</v>
      </c>
    </row>
    <row r="92" spans="1:9" s="17" customFormat="1" ht="15.75" customHeight="1" x14ac:dyDescent="0.25">
      <c r="A92" s="70" t="s">
        <v>197</v>
      </c>
      <c r="B92" s="69" t="s">
        <v>40</v>
      </c>
      <c r="C92" s="75" t="s">
        <v>57</v>
      </c>
      <c r="D92" s="72">
        <v>1.7370000000000001</v>
      </c>
      <c r="E92" s="72"/>
      <c r="F92" s="73">
        <v>71000</v>
      </c>
      <c r="G92" s="73">
        <v>74200</v>
      </c>
      <c r="H92" s="70" t="s">
        <v>41</v>
      </c>
      <c r="I92" s="74" t="s">
        <v>198</v>
      </c>
    </row>
    <row r="93" spans="1:9" s="17" customFormat="1" ht="15.75" customHeight="1" x14ac:dyDescent="0.25">
      <c r="A93" s="70" t="s">
        <v>199</v>
      </c>
      <c r="B93" s="69" t="s">
        <v>40</v>
      </c>
      <c r="C93" s="75">
        <v>20</v>
      </c>
      <c r="D93" s="72">
        <v>0.35899999999999999</v>
      </c>
      <c r="E93" s="72"/>
      <c r="F93" s="73" t="s">
        <v>122</v>
      </c>
      <c r="G93" s="73">
        <v>71000</v>
      </c>
      <c r="H93" s="70" t="s">
        <v>41</v>
      </c>
      <c r="I93" s="74" t="s">
        <v>200</v>
      </c>
    </row>
    <row r="94" spans="1:9" s="17" customFormat="1" ht="15.75" customHeight="1" x14ac:dyDescent="0.25">
      <c r="A94" s="70" t="s">
        <v>201</v>
      </c>
      <c r="B94" s="69" t="s">
        <v>40</v>
      </c>
      <c r="C94" s="75" t="s">
        <v>202</v>
      </c>
      <c r="D94" s="72">
        <v>0.37</v>
      </c>
      <c r="E94" s="72"/>
      <c r="F94" s="73"/>
      <c r="G94" s="73">
        <v>220000</v>
      </c>
      <c r="H94" s="70" t="s">
        <v>82</v>
      </c>
      <c r="I94" s="74" t="s">
        <v>203</v>
      </c>
    </row>
    <row r="95" spans="1:9" s="17" customFormat="1" ht="15.75" customHeight="1" x14ac:dyDescent="0.25">
      <c r="A95" s="70" t="s">
        <v>204</v>
      </c>
      <c r="B95" s="69" t="s">
        <v>40</v>
      </c>
      <c r="C95" s="75" t="s">
        <v>57</v>
      </c>
      <c r="D95" s="72">
        <v>0.38</v>
      </c>
      <c r="E95" s="72"/>
      <c r="F95" s="73"/>
      <c r="G95" s="73">
        <v>43000</v>
      </c>
      <c r="H95" s="70" t="s">
        <v>85</v>
      </c>
      <c r="I95" s="74" t="s">
        <v>205</v>
      </c>
    </row>
    <row r="96" spans="1:9" s="17" customFormat="1" ht="15.75" customHeight="1" x14ac:dyDescent="0.25">
      <c r="A96" s="70" t="s">
        <v>206</v>
      </c>
      <c r="B96" s="69" t="s">
        <v>40</v>
      </c>
      <c r="C96" s="75" t="s">
        <v>57</v>
      </c>
      <c r="D96" s="72">
        <v>0.13800000000000001</v>
      </c>
      <c r="E96" s="72"/>
      <c r="F96" s="73">
        <v>71000</v>
      </c>
      <c r="G96" s="73">
        <v>74000</v>
      </c>
      <c r="H96" s="70" t="s">
        <v>85</v>
      </c>
      <c r="I96" s="74" t="s">
        <v>207</v>
      </c>
    </row>
    <row r="97" spans="1:9" s="17" customFormat="1" ht="15.75" customHeight="1" x14ac:dyDescent="0.25">
      <c r="A97" s="70" t="s">
        <v>208</v>
      </c>
      <c r="B97" s="70" t="s">
        <v>36</v>
      </c>
      <c r="C97" s="75">
        <v>20</v>
      </c>
      <c r="D97" s="72">
        <f>0.064-0.025</f>
        <v>3.9E-2</v>
      </c>
      <c r="E97" s="72"/>
      <c r="F97" s="73" t="s">
        <v>122</v>
      </c>
      <c r="G97" s="73">
        <v>30500</v>
      </c>
      <c r="H97" s="70" t="s">
        <v>27</v>
      </c>
      <c r="I97" s="74" t="s">
        <v>209</v>
      </c>
    </row>
    <row r="98" spans="1:9" s="17" customFormat="1" ht="15.75" customHeight="1" x14ac:dyDescent="0.25">
      <c r="A98" s="70" t="s">
        <v>210</v>
      </c>
      <c r="B98" s="69" t="s">
        <v>40</v>
      </c>
      <c r="C98" s="75" t="s">
        <v>71</v>
      </c>
      <c r="D98" s="72">
        <v>7.8E-2</v>
      </c>
      <c r="E98" s="72"/>
      <c r="F98" s="73"/>
      <c r="G98" s="73">
        <v>44900</v>
      </c>
      <c r="H98" s="70" t="s">
        <v>68</v>
      </c>
      <c r="I98" s="74" t="s">
        <v>211</v>
      </c>
    </row>
    <row r="99" spans="1:9" s="17" customFormat="1" ht="15.75" customHeight="1" x14ac:dyDescent="0.25">
      <c r="A99" s="70" t="s">
        <v>212</v>
      </c>
      <c r="B99" s="69" t="s">
        <v>40</v>
      </c>
      <c r="C99" s="75" t="s">
        <v>57</v>
      </c>
      <c r="D99" s="72">
        <v>0.08</v>
      </c>
      <c r="E99" s="72"/>
      <c r="F99" s="73"/>
      <c r="G99" s="73">
        <v>82300</v>
      </c>
      <c r="H99" s="70" t="s">
        <v>82</v>
      </c>
      <c r="I99" s="74" t="s">
        <v>213</v>
      </c>
    </row>
    <row r="100" spans="1:9" s="17" customFormat="1" ht="15.75" customHeight="1" x14ac:dyDescent="0.25">
      <c r="A100" s="70" t="s">
        <v>1248</v>
      </c>
      <c r="B100" s="69" t="s">
        <v>214</v>
      </c>
      <c r="C100" s="75" t="s">
        <v>215</v>
      </c>
      <c r="D100" s="72">
        <v>0.192</v>
      </c>
      <c r="E100" s="72"/>
      <c r="F100" s="73"/>
      <c r="G100" s="73">
        <v>451000</v>
      </c>
      <c r="H100" s="70" t="s">
        <v>82</v>
      </c>
      <c r="I100" s="74" t="s">
        <v>216</v>
      </c>
    </row>
    <row r="101" spans="1:9" s="17" customFormat="1" ht="15.75" customHeight="1" x14ac:dyDescent="0.25">
      <c r="A101" s="70" t="s">
        <v>217</v>
      </c>
      <c r="B101" s="69" t="s">
        <v>40</v>
      </c>
      <c r="C101" s="75">
        <v>20</v>
      </c>
      <c r="D101" s="72">
        <v>5.6000000000000001E-2</v>
      </c>
      <c r="E101" s="72"/>
      <c r="F101" s="73"/>
      <c r="G101" s="73">
        <v>54900</v>
      </c>
      <c r="H101" s="70" t="s">
        <v>68</v>
      </c>
      <c r="I101" s="74" t="s">
        <v>218</v>
      </c>
    </row>
    <row r="102" spans="1:9" s="17" customFormat="1" ht="15.75" customHeight="1" x14ac:dyDescent="0.25">
      <c r="A102" s="70" t="s">
        <v>219</v>
      </c>
      <c r="B102" s="69" t="s">
        <v>40</v>
      </c>
      <c r="C102" s="75" t="s">
        <v>57</v>
      </c>
      <c r="D102" s="72">
        <v>0.83100000000000007</v>
      </c>
      <c r="E102" s="72"/>
      <c r="F102" s="73"/>
      <c r="G102" s="73">
        <v>73900</v>
      </c>
      <c r="H102" s="70" t="s">
        <v>85</v>
      </c>
      <c r="I102" s="74" t="s">
        <v>220</v>
      </c>
    </row>
    <row r="103" spans="1:9" s="17" customFormat="1" ht="15.75" customHeight="1" x14ac:dyDescent="0.25">
      <c r="A103" s="70" t="s">
        <v>221</v>
      </c>
      <c r="B103" s="69" t="s">
        <v>40</v>
      </c>
      <c r="C103" s="75">
        <v>20</v>
      </c>
      <c r="D103" s="72">
        <v>0.70399999999999996</v>
      </c>
      <c r="E103" s="72"/>
      <c r="F103" s="73" t="s">
        <v>222</v>
      </c>
      <c r="G103" s="73">
        <v>52900</v>
      </c>
      <c r="H103" s="70" t="s">
        <v>41</v>
      </c>
      <c r="I103" s="74" t="s">
        <v>223</v>
      </c>
    </row>
    <row r="104" spans="1:9" s="17" customFormat="1" ht="15.75" customHeight="1" x14ac:dyDescent="0.25">
      <c r="A104" s="70" t="s">
        <v>221</v>
      </c>
      <c r="B104" s="69" t="s">
        <v>40</v>
      </c>
      <c r="C104" s="75" t="s">
        <v>57</v>
      </c>
      <c r="D104" s="72">
        <v>0.91800000000000004</v>
      </c>
      <c r="E104" s="72"/>
      <c r="F104" s="73" t="s">
        <v>224</v>
      </c>
      <c r="G104" s="73">
        <v>59900</v>
      </c>
      <c r="H104" s="70" t="s">
        <v>68</v>
      </c>
      <c r="I104" s="74"/>
    </row>
    <row r="105" spans="1:9" s="17" customFormat="1" ht="15.75" customHeight="1" x14ac:dyDescent="0.25">
      <c r="A105" s="70" t="s">
        <v>225</v>
      </c>
      <c r="B105" s="69" t="s">
        <v>40</v>
      </c>
      <c r="C105" s="75">
        <v>20</v>
      </c>
      <c r="D105" s="72">
        <v>0.81600000000000006</v>
      </c>
      <c r="E105" s="72"/>
      <c r="F105" s="73">
        <v>57900</v>
      </c>
      <c r="G105" s="73">
        <v>62900</v>
      </c>
      <c r="H105" s="70" t="s">
        <v>41</v>
      </c>
      <c r="I105" s="74" t="s">
        <v>226</v>
      </c>
    </row>
    <row r="106" spans="1:9" s="17" customFormat="1" ht="15.75" customHeight="1" x14ac:dyDescent="0.25">
      <c r="A106" s="70" t="s">
        <v>227</v>
      </c>
      <c r="B106" s="69" t="s">
        <v>40</v>
      </c>
      <c r="C106" s="75" t="s">
        <v>57</v>
      </c>
      <c r="D106" s="72">
        <v>0.10100000000000001</v>
      </c>
      <c r="E106" s="72"/>
      <c r="F106" s="73"/>
      <c r="G106" s="73">
        <v>59900</v>
      </c>
      <c r="H106" s="70" t="s">
        <v>41</v>
      </c>
      <c r="I106" s="74" t="s">
        <v>228</v>
      </c>
    </row>
    <row r="107" spans="1:9" s="17" customFormat="1" ht="15.75" customHeight="1" x14ac:dyDescent="0.25">
      <c r="A107" s="70" t="s">
        <v>229</v>
      </c>
      <c r="B107" s="69" t="s">
        <v>40</v>
      </c>
      <c r="C107" s="75" t="s">
        <v>57</v>
      </c>
      <c r="D107" s="72">
        <v>6.8949999999999996</v>
      </c>
      <c r="E107" s="72"/>
      <c r="F107" s="73"/>
      <c r="G107" s="73">
        <v>82300</v>
      </c>
      <c r="H107" s="70" t="s">
        <v>82</v>
      </c>
      <c r="I107" s="74" t="s">
        <v>230</v>
      </c>
    </row>
    <row r="108" spans="1:9" s="28" customFormat="1" ht="15.75" customHeight="1" x14ac:dyDescent="0.25">
      <c r="A108" s="70" t="s">
        <v>231</v>
      </c>
      <c r="B108" s="69" t="s">
        <v>40</v>
      </c>
      <c r="C108" s="75" t="s">
        <v>57</v>
      </c>
      <c r="D108" s="72">
        <v>0.11900000000000001</v>
      </c>
      <c r="E108" s="72"/>
      <c r="F108" s="73"/>
      <c r="G108" s="73">
        <v>57900</v>
      </c>
      <c r="H108" s="70" t="s">
        <v>41</v>
      </c>
      <c r="I108" s="74" t="s">
        <v>232</v>
      </c>
    </row>
    <row r="109" spans="1:9" s="17" customFormat="1" ht="15.75" customHeight="1" x14ac:dyDescent="0.25">
      <c r="A109" s="70" t="s">
        <v>233</v>
      </c>
      <c r="B109" s="69" t="s">
        <v>40</v>
      </c>
      <c r="C109" s="75">
        <v>20</v>
      </c>
      <c r="D109" s="72">
        <v>0.192</v>
      </c>
      <c r="E109" s="72"/>
      <c r="F109" s="73" t="s">
        <v>234</v>
      </c>
      <c r="G109" s="73">
        <v>65000</v>
      </c>
      <c r="H109" s="70" t="s">
        <v>41</v>
      </c>
      <c r="I109" s="74" t="s">
        <v>235</v>
      </c>
    </row>
    <row r="110" spans="1:9" s="17" customFormat="1" ht="15.75" customHeight="1" x14ac:dyDescent="0.25">
      <c r="A110" s="70" t="s">
        <v>233</v>
      </c>
      <c r="B110" s="69" t="s">
        <v>40</v>
      </c>
      <c r="C110" s="75" t="s">
        <v>57</v>
      </c>
      <c r="D110" s="72">
        <v>1.4330000000000001</v>
      </c>
      <c r="E110" s="72"/>
      <c r="F110" s="73" t="s">
        <v>236</v>
      </c>
      <c r="G110" s="73">
        <v>69900</v>
      </c>
      <c r="H110" s="70" t="s">
        <v>41</v>
      </c>
      <c r="I110" s="74" t="s">
        <v>1232</v>
      </c>
    </row>
    <row r="111" spans="1:9" s="17" customFormat="1" ht="15.75" customHeight="1" x14ac:dyDescent="0.25">
      <c r="A111" s="70" t="s">
        <v>233</v>
      </c>
      <c r="B111" s="69" t="s">
        <v>40</v>
      </c>
      <c r="C111" s="75" t="s">
        <v>57</v>
      </c>
      <c r="D111" s="72">
        <v>2.2599999999999998</v>
      </c>
      <c r="E111" s="72"/>
      <c r="F111" s="73" t="s">
        <v>237</v>
      </c>
      <c r="G111" s="73">
        <v>73900</v>
      </c>
      <c r="H111" s="70" t="s">
        <v>85</v>
      </c>
      <c r="I111" s="74" t="s">
        <v>238</v>
      </c>
    </row>
    <row r="112" spans="1:9" s="28" customFormat="1" ht="15.75" customHeight="1" x14ac:dyDescent="0.25">
      <c r="A112" s="70" t="s">
        <v>233</v>
      </c>
      <c r="B112" s="69" t="s">
        <v>40</v>
      </c>
      <c r="C112" s="75" t="s">
        <v>239</v>
      </c>
      <c r="D112" s="72">
        <v>2.4500000000000002</v>
      </c>
      <c r="E112" s="72"/>
      <c r="F112" s="73">
        <v>79900</v>
      </c>
      <c r="G112" s="73">
        <v>85200</v>
      </c>
      <c r="H112" s="70" t="s">
        <v>85</v>
      </c>
      <c r="I112" s="74" t="s">
        <v>240</v>
      </c>
    </row>
    <row r="113" spans="1:9" s="28" customFormat="1" ht="15.75" customHeight="1" x14ac:dyDescent="0.25">
      <c r="A113" s="70" t="s">
        <v>241</v>
      </c>
      <c r="B113" s="69" t="s">
        <v>40</v>
      </c>
      <c r="C113" s="75" t="s">
        <v>57</v>
      </c>
      <c r="D113" s="72">
        <v>0.46300000000000002</v>
      </c>
      <c r="E113" s="72"/>
      <c r="F113" s="73" t="s">
        <v>242</v>
      </c>
      <c r="G113" s="73">
        <v>59900</v>
      </c>
      <c r="H113" s="70" t="s">
        <v>41</v>
      </c>
      <c r="I113" s="74" t="s">
        <v>243</v>
      </c>
    </row>
    <row r="114" spans="1:9" s="17" customFormat="1" ht="15.75" customHeight="1" x14ac:dyDescent="0.25">
      <c r="A114" s="70" t="s">
        <v>241</v>
      </c>
      <c r="B114" s="69" t="s">
        <v>40</v>
      </c>
      <c r="C114" s="75" t="s">
        <v>57</v>
      </c>
      <c r="D114" s="72">
        <v>6.5</v>
      </c>
      <c r="E114" s="72"/>
      <c r="F114" s="73" t="s">
        <v>244</v>
      </c>
      <c r="G114" s="73">
        <v>59900</v>
      </c>
      <c r="H114" s="70" t="s">
        <v>85</v>
      </c>
      <c r="I114" s="74" t="s">
        <v>245</v>
      </c>
    </row>
    <row r="115" spans="1:9" s="17" customFormat="1" ht="15.75" customHeight="1" x14ac:dyDescent="0.25">
      <c r="A115" s="70" t="s">
        <v>246</v>
      </c>
      <c r="B115" s="69" t="s">
        <v>40</v>
      </c>
      <c r="C115" s="75">
        <v>20</v>
      </c>
      <c r="D115" s="72">
        <v>8.8999999999999996E-2</v>
      </c>
      <c r="E115" s="72"/>
      <c r="F115" s="73" t="s">
        <v>242</v>
      </c>
      <c r="G115" s="73">
        <v>65000</v>
      </c>
      <c r="H115" s="70" t="s">
        <v>41</v>
      </c>
      <c r="I115" s="74" t="s">
        <v>247</v>
      </c>
    </row>
    <row r="116" spans="1:9" s="17" customFormat="1" ht="15.75" customHeight="1" x14ac:dyDescent="0.25">
      <c r="A116" s="70" t="s">
        <v>246</v>
      </c>
      <c r="B116" s="69" t="s">
        <v>40</v>
      </c>
      <c r="C116" s="75">
        <v>20</v>
      </c>
      <c r="D116" s="72">
        <v>13.311</v>
      </c>
      <c r="E116" s="72"/>
      <c r="F116" s="73" t="s">
        <v>248</v>
      </c>
      <c r="G116" s="73">
        <v>69900</v>
      </c>
      <c r="H116" s="70" t="s">
        <v>85</v>
      </c>
      <c r="I116" s="74" t="s">
        <v>1233</v>
      </c>
    </row>
    <row r="117" spans="1:9" s="17" customFormat="1" ht="15.75" customHeight="1" x14ac:dyDescent="0.25">
      <c r="A117" s="70" t="s">
        <v>246</v>
      </c>
      <c r="B117" s="69" t="s">
        <v>40</v>
      </c>
      <c r="C117" s="75" t="s">
        <v>57</v>
      </c>
      <c r="D117" s="72">
        <v>18.399000000000001</v>
      </c>
      <c r="E117" s="72"/>
      <c r="F117" s="73">
        <v>71900</v>
      </c>
      <c r="G117" s="73">
        <v>72900</v>
      </c>
      <c r="H117" s="70" t="s">
        <v>85</v>
      </c>
      <c r="I117" s="74" t="s">
        <v>1234</v>
      </c>
    </row>
    <row r="118" spans="1:9" s="17" customFormat="1" ht="15.75" customHeight="1" x14ac:dyDescent="0.25">
      <c r="A118" s="70" t="s">
        <v>246</v>
      </c>
      <c r="B118" s="69" t="s">
        <v>40</v>
      </c>
      <c r="C118" s="75" t="s">
        <v>57</v>
      </c>
      <c r="D118" s="72">
        <v>10.311999999999999</v>
      </c>
      <c r="E118" s="72"/>
      <c r="F118" s="73" t="s">
        <v>249</v>
      </c>
      <c r="G118" s="73">
        <v>72900</v>
      </c>
      <c r="H118" s="70" t="s">
        <v>41</v>
      </c>
      <c r="I118" s="74" t="s">
        <v>250</v>
      </c>
    </row>
    <row r="119" spans="1:9" s="28" customFormat="1" ht="15.75" customHeight="1" x14ac:dyDescent="0.25">
      <c r="A119" s="70" t="s">
        <v>246</v>
      </c>
      <c r="B119" s="69" t="s">
        <v>40</v>
      </c>
      <c r="C119" s="75" t="s">
        <v>239</v>
      </c>
      <c r="D119" s="72">
        <v>5.61</v>
      </c>
      <c r="E119" s="72"/>
      <c r="F119" s="73">
        <v>74200</v>
      </c>
      <c r="G119" s="73">
        <v>79200</v>
      </c>
      <c r="H119" s="70" t="s">
        <v>85</v>
      </c>
      <c r="I119" s="74" t="s">
        <v>1235</v>
      </c>
    </row>
    <row r="120" spans="1:9" s="17" customFormat="1" ht="15.75" customHeight="1" x14ac:dyDescent="0.25">
      <c r="A120" s="70" t="s">
        <v>251</v>
      </c>
      <c r="B120" s="69" t="s">
        <v>40</v>
      </c>
      <c r="C120" s="75" t="s">
        <v>252</v>
      </c>
      <c r="D120" s="72">
        <v>3.28</v>
      </c>
      <c r="E120" s="72"/>
      <c r="F120" s="73" t="s">
        <v>253</v>
      </c>
      <c r="G120" s="73">
        <v>89200</v>
      </c>
      <c r="H120" s="70" t="s">
        <v>85</v>
      </c>
      <c r="I120" s="74" t="s">
        <v>254</v>
      </c>
    </row>
    <row r="121" spans="1:9" s="17" customFormat="1" ht="15.75" customHeight="1" x14ac:dyDescent="0.25">
      <c r="A121" s="70" t="s">
        <v>255</v>
      </c>
      <c r="B121" s="69" t="s">
        <v>40</v>
      </c>
      <c r="C121" s="75" t="s">
        <v>57</v>
      </c>
      <c r="D121" s="72">
        <v>0.13</v>
      </c>
      <c r="E121" s="72"/>
      <c r="F121" s="73"/>
      <c r="G121" s="73">
        <v>64900</v>
      </c>
      <c r="H121" s="70" t="s">
        <v>85</v>
      </c>
      <c r="I121" s="74" t="s">
        <v>256</v>
      </c>
    </row>
    <row r="122" spans="1:9" s="17" customFormat="1" ht="15.75" customHeight="1" x14ac:dyDescent="0.25">
      <c r="A122" s="70" t="s">
        <v>257</v>
      </c>
      <c r="B122" s="69" t="s">
        <v>40</v>
      </c>
      <c r="C122" s="75" t="s">
        <v>57</v>
      </c>
      <c r="D122" s="72">
        <v>0.46900000000000003</v>
      </c>
      <c r="E122" s="72"/>
      <c r="F122" s="73"/>
      <c r="G122" s="73">
        <v>69900</v>
      </c>
      <c r="H122" s="70" t="s">
        <v>41</v>
      </c>
      <c r="I122" s="74" t="s">
        <v>258</v>
      </c>
    </row>
    <row r="123" spans="1:9" s="17" customFormat="1" ht="15.75" customHeight="1" x14ac:dyDescent="0.25">
      <c r="A123" s="70" t="s">
        <v>259</v>
      </c>
      <c r="B123" s="69" t="s">
        <v>40</v>
      </c>
      <c r="C123" s="75">
        <v>20</v>
      </c>
      <c r="D123" s="72">
        <v>0.30000000000000004</v>
      </c>
      <c r="E123" s="72"/>
      <c r="F123" s="73"/>
      <c r="G123" s="73">
        <v>54000</v>
      </c>
      <c r="H123" s="70" t="s">
        <v>85</v>
      </c>
      <c r="I123" s="74" t="s">
        <v>260</v>
      </c>
    </row>
    <row r="124" spans="1:9" s="28" customFormat="1" ht="15.75" customHeight="1" x14ac:dyDescent="0.25">
      <c r="A124" s="70" t="s">
        <v>261</v>
      </c>
      <c r="B124" s="69" t="s">
        <v>40</v>
      </c>
      <c r="C124" s="75" t="s">
        <v>71</v>
      </c>
      <c r="D124" s="75">
        <v>0.68700000000000006</v>
      </c>
      <c r="E124" s="77"/>
      <c r="F124" s="73" t="s">
        <v>262</v>
      </c>
      <c r="G124" s="73">
        <v>64000</v>
      </c>
      <c r="H124" s="70" t="s">
        <v>68</v>
      </c>
      <c r="I124" s="74" t="s">
        <v>263</v>
      </c>
    </row>
    <row r="125" spans="1:9" s="17" customFormat="1" ht="15.75" customHeight="1" x14ac:dyDescent="0.25">
      <c r="A125" s="70" t="s">
        <v>264</v>
      </c>
      <c r="B125" s="69" t="s">
        <v>40</v>
      </c>
      <c r="C125" s="75" t="s">
        <v>57</v>
      </c>
      <c r="D125" s="72">
        <v>2.7890000000000001</v>
      </c>
      <c r="E125" s="72"/>
      <c r="F125" s="73"/>
      <c r="G125" s="73">
        <v>74900</v>
      </c>
      <c r="H125" s="70" t="s">
        <v>41</v>
      </c>
      <c r="I125" s="74" t="s">
        <v>265</v>
      </c>
    </row>
    <row r="126" spans="1:9" s="17" customFormat="1" ht="15.75" customHeight="1" x14ac:dyDescent="0.25">
      <c r="A126" s="70" t="s">
        <v>266</v>
      </c>
      <c r="B126" s="69" t="s">
        <v>40</v>
      </c>
      <c r="C126" s="75" t="s">
        <v>57</v>
      </c>
      <c r="D126" s="72">
        <v>0.14400000000000002</v>
      </c>
      <c r="E126" s="72"/>
      <c r="F126" s="73"/>
      <c r="G126" s="73">
        <v>82300</v>
      </c>
      <c r="H126" s="70" t="s">
        <v>82</v>
      </c>
      <c r="I126" s="74" t="s">
        <v>267</v>
      </c>
    </row>
    <row r="127" spans="1:9" s="17" customFormat="1" ht="15.75" customHeight="1" x14ac:dyDescent="0.25">
      <c r="A127" s="70" t="s">
        <v>266</v>
      </c>
      <c r="B127" s="69" t="s">
        <v>40</v>
      </c>
      <c r="C127" s="75" t="s">
        <v>268</v>
      </c>
      <c r="D127" s="72">
        <v>0.36</v>
      </c>
      <c r="E127" s="72"/>
      <c r="F127" s="73"/>
      <c r="G127" s="73">
        <v>89400</v>
      </c>
      <c r="H127" s="70" t="s">
        <v>85</v>
      </c>
      <c r="I127" s="74" t="s">
        <v>269</v>
      </c>
    </row>
    <row r="128" spans="1:9" s="17" customFormat="1" ht="15.75" customHeight="1" x14ac:dyDescent="0.25">
      <c r="A128" s="70" t="s">
        <v>266</v>
      </c>
      <c r="B128" s="69" t="s">
        <v>40</v>
      </c>
      <c r="C128" s="75" t="s">
        <v>107</v>
      </c>
      <c r="D128" s="72">
        <v>0.745</v>
      </c>
      <c r="E128" s="72"/>
      <c r="F128" s="73"/>
      <c r="G128" s="73">
        <v>99400</v>
      </c>
      <c r="H128" s="70" t="s">
        <v>85</v>
      </c>
      <c r="I128" s="74" t="s">
        <v>270</v>
      </c>
    </row>
    <row r="129" spans="1:9" s="17" customFormat="1" ht="15.75" customHeight="1" x14ac:dyDescent="0.25">
      <c r="A129" s="70" t="s">
        <v>271</v>
      </c>
      <c r="B129" s="69" t="s">
        <v>40</v>
      </c>
      <c r="C129" s="75" t="s">
        <v>239</v>
      </c>
      <c r="D129" s="72">
        <v>4.3999999999999997E-2</v>
      </c>
      <c r="E129" s="72"/>
      <c r="F129" s="73" t="s">
        <v>272</v>
      </c>
      <c r="G129" s="73">
        <v>70900</v>
      </c>
      <c r="H129" s="70" t="s">
        <v>85</v>
      </c>
      <c r="I129" s="74" t="s">
        <v>273</v>
      </c>
    </row>
    <row r="130" spans="1:9" s="17" customFormat="1" ht="15.75" customHeight="1" x14ac:dyDescent="0.25">
      <c r="A130" s="70" t="s">
        <v>274</v>
      </c>
      <c r="B130" s="69" t="s">
        <v>40</v>
      </c>
      <c r="C130" s="75">
        <v>20</v>
      </c>
      <c r="D130" s="72">
        <v>0.60000000000000009</v>
      </c>
      <c r="E130" s="72"/>
      <c r="F130" s="73" t="s">
        <v>275</v>
      </c>
      <c r="G130" s="73">
        <v>70900</v>
      </c>
      <c r="H130" s="70" t="s">
        <v>85</v>
      </c>
      <c r="I130" s="74" t="s">
        <v>276</v>
      </c>
    </row>
    <row r="131" spans="1:9" s="28" customFormat="1" ht="15.75" customHeight="1" x14ac:dyDescent="0.25">
      <c r="A131" s="70" t="s">
        <v>277</v>
      </c>
      <c r="B131" s="69" t="s">
        <v>40</v>
      </c>
      <c r="C131" s="75" t="s">
        <v>57</v>
      </c>
      <c r="D131" s="72">
        <v>4.3629999999999995</v>
      </c>
      <c r="E131" s="72"/>
      <c r="F131" s="73" t="s">
        <v>278</v>
      </c>
      <c r="G131" s="73">
        <v>72900</v>
      </c>
      <c r="H131" s="70" t="s">
        <v>85</v>
      </c>
      <c r="I131" s="74" t="s">
        <v>1236</v>
      </c>
    </row>
    <row r="132" spans="1:9" s="17" customFormat="1" ht="15.75" customHeight="1" x14ac:dyDescent="0.25">
      <c r="A132" s="70" t="s">
        <v>277</v>
      </c>
      <c r="B132" s="69" t="s">
        <v>40</v>
      </c>
      <c r="C132" s="75">
        <v>20</v>
      </c>
      <c r="D132" s="72">
        <v>1.35</v>
      </c>
      <c r="E132" s="72"/>
      <c r="F132" s="73"/>
      <c r="G132" s="73">
        <v>81200</v>
      </c>
      <c r="H132" s="70" t="s">
        <v>82</v>
      </c>
      <c r="I132" s="74" t="s">
        <v>279</v>
      </c>
    </row>
    <row r="133" spans="1:9" s="28" customFormat="1" ht="15.75" customHeight="1" x14ac:dyDescent="0.25">
      <c r="A133" s="70" t="s">
        <v>277</v>
      </c>
      <c r="B133" s="69" t="s">
        <v>40</v>
      </c>
      <c r="C133" s="75" t="s">
        <v>139</v>
      </c>
      <c r="D133" s="72">
        <v>3.5630000000000002</v>
      </c>
      <c r="E133" s="72"/>
      <c r="F133" s="73"/>
      <c r="G133" s="73">
        <v>99900</v>
      </c>
      <c r="H133" s="70" t="s">
        <v>85</v>
      </c>
      <c r="I133" s="74" t="s">
        <v>280</v>
      </c>
    </row>
    <row r="134" spans="1:9" s="17" customFormat="1" ht="15.75" customHeight="1" x14ac:dyDescent="0.25">
      <c r="A134" s="70" t="s">
        <v>281</v>
      </c>
      <c r="B134" s="69" t="s">
        <v>40</v>
      </c>
      <c r="C134" s="75">
        <v>20</v>
      </c>
      <c r="D134" s="72">
        <v>3.16</v>
      </c>
      <c r="E134" s="72"/>
      <c r="F134" s="73">
        <v>49000</v>
      </c>
      <c r="G134" s="73">
        <v>54000</v>
      </c>
      <c r="H134" s="70" t="s">
        <v>68</v>
      </c>
      <c r="I134" s="74" t="s">
        <v>282</v>
      </c>
    </row>
    <row r="135" spans="1:9" s="17" customFormat="1" ht="15.75" customHeight="1" x14ac:dyDescent="0.25">
      <c r="A135" s="70" t="s">
        <v>281</v>
      </c>
      <c r="B135" s="69" t="s">
        <v>40</v>
      </c>
      <c r="C135" s="75" t="s">
        <v>57</v>
      </c>
      <c r="D135" s="72">
        <v>0.628</v>
      </c>
      <c r="E135" s="72"/>
      <c r="F135" s="73"/>
      <c r="G135" s="73">
        <v>56000</v>
      </c>
      <c r="H135" s="70" t="s">
        <v>85</v>
      </c>
      <c r="I135" s="74" t="s">
        <v>283</v>
      </c>
    </row>
    <row r="136" spans="1:9" s="28" customFormat="1" ht="15.75" customHeight="1" x14ac:dyDescent="0.25">
      <c r="A136" s="70" t="s">
        <v>281</v>
      </c>
      <c r="B136" s="69" t="s">
        <v>40</v>
      </c>
      <c r="C136" s="75" t="s">
        <v>57</v>
      </c>
      <c r="D136" s="72">
        <v>0.20300000000000001</v>
      </c>
      <c r="E136" s="72"/>
      <c r="F136" s="73"/>
      <c r="G136" s="73">
        <v>59000</v>
      </c>
      <c r="H136" s="70" t="s">
        <v>41</v>
      </c>
      <c r="I136" s="74" t="s">
        <v>284</v>
      </c>
    </row>
    <row r="137" spans="1:9" s="17" customFormat="1" ht="15.75" customHeight="1" x14ac:dyDescent="0.25">
      <c r="A137" s="70" t="s">
        <v>285</v>
      </c>
      <c r="B137" s="69" t="s">
        <v>40</v>
      </c>
      <c r="C137" s="75" t="s">
        <v>57</v>
      </c>
      <c r="D137" s="72">
        <v>1.9460000000000002</v>
      </c>
      <c r="E137" s="72"/>
      <c r="F137" s="73" t="s">
        <v>286</v>
      </c>
      <c r="G137" s="73">
        <v>75500</v>
      </c>
      <c r="H137" s="70" t="s">
        <v>41</v>
      </c>
      <c r="I137" s="74" t="s">
        <v>1237</v>
      </c>
    </row>
    <row r="138" spans="1:9" s="17" customFormat="1" ht="15.75" customHeight="1" x14ac:dyDescent="0.25">
      <c r="A138" s="70" t="s">
        <v>285</v>
      </c>
      <c r="B138" s="69" t="s">
        <v>40</v>
      </c>
      <c r="C138" s="75">
        <v>20</v>
      </c>
      <c r="D138" s="72">
        <v>1.3009999999999999</v>
      </c>
      <c r="E138" s="72"/>
      <c r="F138" s="73"/>
      <c r="G138" s="73">
        <v>95200</v>
      </c>
      <c r="H138" s="70" t="s">
        <v>82</v>
      </c>
      <c r="I138" s="74" t="s">
        <v>287</v>
      </c>
    </row>
    <row r="139" spans="1:9" s="28" customFormat="1" ht="15.75" customHeight="1" x14ac:dyDescent="0.25">
      <c r="A139" s="70" t="s">
        <v>285</v>
      </c>
      <c r="B139" s="69" t="s">
        <v>40</v>
      </c>
      <c r="C139" s="75" t="s">
        <v>139</v>
      </c>
      <c r="D139" s="72">
        <v>3.39</v>
      </c>
      <c r="E139" s="72">
        <v>10.79</v>
      </c>
      <c r="F139" s="73" t="s">
        <v>288</v>
      </c>
      <c r="G139" s="73">
        <v>109900</v>
      </c>
      <c r="H139" s="70" t="s">
        <v>85</v>
      </c>
      <c r="I139" s="74" t="s">
        <v>289</v>
      </c>
    </row>
    <row r="140" spans="1:9" s="17" customFormat="1" ht="15.75" customHeight="1" x14ac:dyDescent="0.25">
      <c r="A140" s="70" t="s">
        <v>290</v>
      </c>
      <c r="B140" s="69" t="s">
        <v>36</v>
      </c>
      <c r="C140" s="75" t="s">
        <v>57</v>
      </c>
      <c r="D140" s="72">
        <v>0.504</v>
      </c>
      <c r="E140" s="72"/>
      <c r="F140" s="73"/>
      <c r="G140" s="73">
        <v>47500</v>
      </c>
      <c r="H140" s="70" t="s">
        <v>82</v>
      </c>
      <c r="I140" s="74" t="s">
        <v>291</v>
      </c>
    </row>
    <row r="141" spans="1:9" s="28" customFormat="1" ht="15.75" customHeight="1" x14ac:dyDescent="0.25">
      <c r="A141" s="70" t="s">
        <v>292</v>
      </c>
      <c r="B141" s="69" t="s">
        <v>40</v>
      </c>
      <c r="C141" s="75">
        <v>20</v>
      </c>
      <c r="D141" s="72">
        <v>0.189</v>
      </c>
      <c r="E141" s="77"/>
      <c r="F141" s="73"/>
      <c r="G141" s="73">
        <v>69900</v>
      </c>
      <c r="H141" s="70" t="s">
        <v>85</v>
      </c>
      <c r="I141" s="74" t="s">
        <v>256</v>
      </c>
    </row>
    <row r="142" spans="1:9" s="17" customFormat="1" ht="15.75" customHeight="1" x14ac:dyDescent="0.25">
      <c r="A142" s="70" t="s">
        <v>293</v>
      </c>
      <c r="B142" s="69" t="s">
        <v>40</v>
      </c>
      <c r="C142" s="75" t="s">
        <v>107</v>
      </c>
      <c r="D142" s="72">
        <f>0.76-0.176</f>
        <v>0.58400000000000007</v>
      </c>
      <c r="E142" s="72"/>
      <c r="F142" s="73">
        <v>69000</v>
      </c>
      <c r="G142" s="73">
        <v>71000</v>
      </c>
      <c r="H142" s="70" t="s">
        <v>85</v>
      </c>
      <c r="I142" s="74" t="s">
        <v>294</v>
      </c>
    </row>
    <row r="143" spans="1:9" s="17" customFormat="1" ht="15.75" customHeight="1" x14ac:dyDescent="0.25">
      <c r="A143" s="70" t="s">
        <v>295</v>
      </c>
      <c r="B143" s="69" t="s">
        <v>40</v>
      </c>
      <c r="C143" s="75" t="s">
        <v>57</v>
      </c>
      <c r="D143" s="72">
        <v>1.75</v>
      </c>
      <c r="E143" s="72"/>
      <c r="F143" s="73"/>
      <c r="G143" s="73">
        <v>69900</v>
      </c>
      <c r="H143" s="70" t="s">
        <v>85</v>
      </c>
      <c r="I143" s="74" t="s">
        <v>1238</v>
      </c>
    </row>
    <row r="144" spans="1:9" s="17" customFormat="1" ht="15.75" customHeight="1" x14ac:dyDescent="0.25">
      <c r="A144" s="70" t="s">
        <v>296</v>
      </c>
      <c r="B144" s="69" t="s">
        <v>36</v>
      </c>
      <c r="C144" s="75"/>
      <c r="D144" s="72">
        <v>3.363</v>
      </c>
      <c r="E144" s="72"/>
      <c r="F144" s="73"/>
      <c r="G144" s="73">
        <v>44000</v>
      </c>
      <c r="H144" s="70" t="s">
        <v>50</v>
      </c>
      <c r="I144" s="74" t="s">
        <v>297</v>
      </c>
    </row>
    <row r="145" spans="1:9" s="17" customFormat="1" ht="15.75" customHeight="1" x14ac:dyDescent="0.25">
      <c r="A145" s="70" t="s">
        <v>298</v>
      </c>
      <c r="B145" s="69" t="s">
        <v>40</v>
      </c>
      <c r="C145" s="75" t="s">
        <v>71</v>
      </c>
      <c r="D145" s="75"/>
      <c r="E145" s="77" t="s">
        <v>299</v>
      </c>
      <c r="F145" s="73"/>
      <c r="G145" s="73"/>
      <c r="H145" s="70" t="s">
        <v>68</v>
      </c>
      <c r="I145" s="74" t="s">
        <v>300</v>
      </c>
    </row>
    <row r="146" spans="1:9" s="17" customFormat="1" ht="15.75" customHeight="1" x14ac:dyDescent="0.25">
      <c r="A146" s="70" t="s">
        <v>301</v>
      </c>
      <c r="B146" s="69" t="s">
        <v>40</v>
      </c>
      <c r="C146" s="75" t="s">
        <v>57</v>
      </c>
      <c r="D146" s="72">
        <v>7.9000000000000001E-2</v>
      </c>
      <c r="E146" s="72"/>
      <c r="F146" s="73"/>
      <c r="G146" s="73">
        <v>72900</v>
      </c>
      <c r="H146" s="70" t="s">
        <v>68</v>
      </c>
      <c r="I146" s="74" t="s">
        <v>302</v>
      </c>
    </row>
    <row r="147" spans="1:9" s="28" customFormat="1" ht="15.75" customHeight="1" x14ac:dyDescent="0.25">
      <c r="A147" s="70" t="s">
        <v>303</v>
      </c>
      <c r="B147" s="69" t="s">
        <v>40</v>
      </c>
      <c r="C147" s="75" t="s">
        <v>57</v>
      </c>
      <c r="D147" s="72">
        <v>1.2110000000000001</v>
      </c>
      <c r="E147" s="72"/>
      <c r="F147" s="73"/>
      <c r="G147" s="73">
        <v>72900</v>
      </c>
      <c r="H147" s="70" t="s">
        <v>41</v>
      </c>
      <c r="I147" s="74" t="s">
        <v>304</v>
      </c>
    </row>
    <row r="148" spans="1:9" s="17" customFormat="1" ht="15.75" customHeight="1" x14ac:dyDescent="0.25">
      <c r="A148" s="70" t="s">
        <v>305</v>
      </c>
      <c r="B148" s="69" t="s">
        <v>40</v>
      </c>
      <c r="C148" s="75">
        <v>20</v>
      </c>
      <c r="D148" s="72">
        <v>0.69</v>
      </c>
      <c r="E148" s="72"/>
      <c r="F148" s="73"/>
      <c r="G148" s="73">
        <v>72200</v>
      </c>
      <c r="H148" s="70" t="s">
        <v>85</v>
      </c>
      <c r="I148" s="74" t="s">
        <v>306</v>
      </c>
    </row>
    <row r="149" spans="1:9" s="17" customFormat="1" ht="15.75" customHeight="1" x14ac:dyDescent="0.25">
      <c r="A149" s="70" t="s">
        <v>307</v>
      </c>
      <c r="B149" s="69" t="s">
        <v>40</v>
      </c>
      <c r="C149" s="75" t="s">
        <v>57</v>
      </c>
      <c r="D149" s="72">
        <v>1.355</v>
      </c>
      <c r="E149" s="72"/>
      <c r="F149" s="73"/>
      <c r="G149" s="73">
        <v>74900</v>
      </c>
      <c r="H149" s="70" t="s">
        <v>308</v>
      </c>
      <c r="I149" s="74" t="s">
        <v>309</v>
      </c>
    </row>
    <row r="150" spans="1:9" s="17" customFormat="1" ht="15.75" customHeight="1" x14ac:dyDescent="0.25">
      <c r="A150" s="70" t="s">
        <v>310</v>
      </c>
      <c r="B150" s="69" t="s">
        <v>40</v>
      </c>
      <c r="C150" s="75" t="s">
        <v>311</v>
      </c>
      <c r="D150" s="72">
        <v>1.0669999999999999</v>
      </c>
      <c r="E150" s="72"/>
      <c r="F150" s="73"/>
      <c r="G150" s="73">
        <v>201200</v>
      </c>
      <c r="H150" s="70" t="s">
        <v>82</v>
      </c>
      <c r="I150" s="74" t="s">
        <v>312</v>
      </c>
    </row>
    <row r="151" spans="1:9" s="17" customFormat="1" ht="15.75" customHeight="1" x14ac:dyDescent="0.25">
      <c r="A151" s="70" t="s">
        <v>313</v>
      </c>
      <c r="B151" s="69" t="s">
        <v>40</v>
      </c>
      <c r="C151" s="75">
        <v>20</v>
      </c>
      <c r="D151" s="72">
        <v>3.68</v>
      </c>
      <c r="E151" s="72"/>
      <c r="F151" s="73"/>
      <c r="G151" s="73">
        <v>72200</v>
      </c>
      <c r="H151" s="70" t="s">
        <v>85</v>
      </c>
      <c r="I151" s="74" t="s">
        <v>314</v>
      </c>
    </row>
    <row r="152" spans="1:9" s="17" customFormat="1" ht="15.75" customHeight="1" x14ac:dyDescent="0.25">
      <c r="A152" s="70" t="s">
        <v>315</v>
      </c>
      <c r="B152" s="69" t="s">
        <v>40</v>
      </c>
      <c r="C152" s="75" t="s">
        <v>57</v>
      </c>
      <c r="D152" s="72">
        <v>0.505</v>
      </c>
      <c r="E152" s="72"/>
      <c r="F152" s="73"/>
      <c r="G152" s="73">
        <v>79900</v>
      </c>
      <c r="H152" s="70" t="s">
        <v>85</v>
      </c>
      <c r="I152" s="74" t="s">
        <v>316</v>
      </c>
    </row>
    <row r="153" spans="1:9" s="17" customFormat="1" ht="15.75" customHeight="1" x14ac:dyDescent="0.25">
      <c r="A153" s="70" t="s">
        <v>315</v>
      </c>
      <c r="B153" s="69" t="s">
        <v>40</v>
      </c>
      <c r="C153" s="75" t="s">
        <v>57</v>
      </c>
      <c r="D153" s="72">
        <v>0.34600000000000003</v>
      </c>
      <c r="E153" s="72"/>
      <c r="F153" s="73"/>
      <c r="G153" s="73">
        <v>83200</v>
      </c>
      <c r="H153" s="70" t="s">
        <v>82</v>
      </c>
      <c r="I153" s="74" t="s">
        <v>317</v>
      </c>
    </row>
    <row r="154" spans="1:9" s="17" customFormat="1" ht="15.75" customHeight="1" x14ac:dyDescent="0.25">
      <c r="A154" s="70" t="s">
        <v>318</v>
      </c>
      <c r="B154" s="69" t="s">
        <v>40</v>
      </c>
      <c r="C154" s="75" t="s">
        <v>319</v>
      </c>
      <c r="D154" s="72">
        <v>0.153</v>
      </c>
      <c r="E154" s="72"/>
      <c r="F154" s="73"/>
      <c r="G154" s="73">
        <v>100500</v>
      </c>
      <c r="H154" s="70" t="s">
        <v>82</v>
      </c>
      <c r="I154" s="74" t="s">
        <v>213</v>
      </c>
    </row>
    <row r="155" spans="1:9" s="17" customFormat="1" ht="15.75" customHeight="1" x14ac:dyDescent="0.25">
      <c r="A155" s="70" t="s">
        <v>320</v>
      </c>
      <c r="B155" s="69" t="s">
        <v>40</v>
      </c>
      <c r="C155" s="75" t="s">
        <v>139</v>
      </c>
      <c r="D155" s="72">
        <v>0.66500000000000004</v>
      </c>
      <c r="E155" s="72"/>
      <c r="F155" s="73"/>
      <c r="G155" s="73">
        <v>99200</v>
      </c>
      <c r="H155" s="70" t="s">
        <v>85</v>
      </c>
      <c r="I155" s="74" t="s">
        <v>316</v>
      </c>
    </row>
    <row r="156" spans="1:9" s="17" customFormat="1" ht="15.75" customHeight="1" x14ac:dyDescent="0.25">
      <c r="A156" s="70" t="s">
        <v>321</v>
      </c>
      <c r="B156" s="69" t="s">
        <v>40</v>
      </c>
      <c r="C156" s="75">
        <v>20</v>
      </c>
      <c r="D156" s="72">
        <v>0.29199999999999998</v>
      </c>
      <c r="E156" s="72"/>
      <c r="F156" s="73"/>
      <c r="G156" s="73">
        <v>81200</v>
      </c>
      <c r="H156" s="70" t="s">
        <v>82</v>
      </c>
      <c r="I156" s="74" t="s">
        <v>322</v>
      </c>
    </row>
    <row r="157" spans="1:9" s="17" customFormat="1" ht="15.75" customHeight="1" x14ac:dyDescent="0.25">
      <c r="A157" s="70" t="s">
        <v>323</v>
      </c>
      <c r="B157" s="69" t="s">
        <v>40</v>
      </c>
      <c r="C157" s="75" t="s">
        <v>57</v>
      </c>
      <c r="D157" s="72">
        <v>8.3000000000000004E-2</v>
      </c>
      <c r="E157" s="77"/>
      <c r="F157" s="73" t="s">
        <v>324</v>
      </c>
      <c r="G157" s="73">
        <v>64900</v>
      </c>
      <c r="H157" s="70" t="s">
        <v>85</v>
      </c>
      <c r="I157" s="74" t="s">
        <v>325</v>
      </c>
    </row>
    <row r="158" spans="1:9" s="17" customFormat="1" ht="15.75" customHeight="1" x14ac:dyDescent="0.25">
      <c r="A158" s="70" t="s">
        <v>326</v>
      </c>
      <c r="B158" s="69" t="s">
        <v>40</v>
      </c>
      <c r="C158" s="75">
        <v>10</v>
      </c>
      <c r="D158" s="72">
        <v>0.10100000000000001</v>
      </c>
      <c r="E158" s="72"/>
      <c r="F158" s="73" t="s">
        <v>327</v>
      </c>
      <c r="G158" s="73">
        <v>49900</v>
      </c>
      <c r="H158" s="70" t="s">
        <v>85</v>
      </c>
      <c r="I158" s="74" t="s">
        <v>328</v>
      </c>
    </row>
    <row r="159" spans="1:9" s="17" customFormat="1" ht="15.75" customHeight="1" x14ac:dyDescent="0.25">
      <c r="A159" s="70" t="s">
        <v>329</v>
      </c>
      <c r="B159" s="69" t="s">
        <v>40</v>
      </c>
      <c r="C159" s="75">
        <v>20</v>
      </c>
      <c r="D159" s="72">
        <v>9.1999999999999998E-2</v>
      </c>
      <c r="E159" s="77"/>
      <c r="F159" s="73" t="s">
        <v>330</v>
      </c>
      <c r="G159" s="73">
        <v>59900</v>
      </c>
      <c r="H159" s="70" t="s">
        <v>85</v>
      </c>
      <c r="I159" s="74" t="s">
        <v>325</v>
      </c>
    </row>
    <row r="160" spans="1:9" s="28" customFormat="1" ht="15.75" customHeight="1" x14ac:dyDescent="0.25">
      <c r="A160" s="70" t="s">
        <v>331</v>
      </c>
      <c r="B160" s="69" t="s">
        <v>40</v>
      </c>
      <c r="C160" s="75" t="s">
        <v>57</v>
      </c>
      <c r="D160" s="72">
        <v>1.26</v>
      </c>
      <c r="E160" s="72"/>
      <c r="F160" s="73" t="s">
        <v>332</v>
      </c>
      <c r="G160" s="73">
        <v>74900</v>
      </c>
      <c r="H160" s="70" t="s">
        <v>85</v>
      </c>
      <c r="I160" s="74" t="s">
        <v>1239</v>
      </c>
    </row>
    <row r="161" spans="1:9" s="17" customFormat="1" ht="15.75" customHeight="1" x14ac:dyDescent="0.25">
      <c r="A161" s="70" t="s">
        <v>333</v>
      </c>
      <c r="B161" s="69" t="s">
        <v>40</v>
      </c>
      <c r="C161" s="75" t="s">
        <v>57</v>
      </c>
      <c r="D161" s="72">
        <v>0.14699999999999999</v>
      </c>
      <c r="E161" s="72"/>
      <c r="F161" s="73" t="s">
        <v>334</v>
      </c>
      <c r="G161" s="73">
        <v>63900</v>
      </c>
      <c r="H161" s="70" t="s">
        <v>41</v>
      </c>
      <c r="I161" s="74" t="s">
        <v>335</v>
      </c>
    </row>
    <row r="162" spans="1:9" s="28" customFormat="1" ht="15.75" customHeight="1" x14ac:dyDescent="0.25">
      <c r="A162" s="70" t="s">
        <v>333</v>
      </c>
      <c r="B162" s="69" t="s">
        <v>40</v>
      </c>
      <c r="C162" s="75" t="s">
        <v>57</v>
      </c>
      <c r="D162" s="72">
        <v>0.67700000000000005</v>
      </c>
      <c r="E162" s="72"/>
      <c r="F162" s="73" t="s">
        <v>336</v>
      </c>
      <c r="G162" s="73">
        <v>59900</v>
      </c>
      <c r="H162" s="70" t="s">
        <v>85</v>
      </c>
      <c r="I162" s="74" t="s">
        <v>337</v>
      </c>
    </row>
    <row r="163" spans="1:9" s="28" customFormat="1" ht="15.75" customHeight="1" x14ac:dyDescent="0.25">
      <c r="A163" s="70" t="s">
        <v>338</v>
      </c>
      <c r="B163" s="69" t="s">
        <v>40</v>
      </c>
      <c r="C163" s="75" t="s">
        <v>57</v>
      </c>
      <c r="D163" s="72">
        <v>1</v>
      </c>
      <c r="E163" s="72"/>
      <c r="F163" s="73"/>
      <c r="G163" s="73">
        <v>77900</v>
      </c>
      <c r="H163" s="70" t="s">
        <v>85</v>
      </c>
      <c r="I163" s="74" t="s">
        <v>339</v>
      </c>
    </row>
    <row r="164" spans="1:9" s="28" customFormat="1" ht="15.75" customHeight="1" x14ac:dyDescent="0.25">
      <c r="A164" s="70" t="s">
        <v>340</v>
      </c>
      <c r="B164" s="69" t="s">
        <v>40</v>
      </c>
      <c r="C164" s="75" t="s">
        <v>57</v>
      </c>
      <c r="D164" s="72">
        <v>0.7</v>
      </c>
      <c r="E164" s="72"/>
      <c r="F164" s="73" t="s">
        <v>336</v>
      </c>
      <c r="G164" s="73">
        <v>59900</v>
      </c>
      <c r="H164" s="70" t="s">
        <v>85</v>
      </c>
      <c r="I164" s="74" t="s">
        <v>337</v>
      </c>
    </row>
    <row r="165" spans="1:9" s="17" customFormat="1" ht="15.75" customHeight="1" x14ac:dyDescent="0.25">
      <c r="A165" s="70" t="s">
        <v>341</v>
      </c>
      <c r="B165" s="69" t="s">
        <v>40</v>
      </c>
      <c r="C165" s="75" t="s">
        <v>71</v>
      </c>
      <c r="D165" s="72">
        <v>0.184</v>
      </c>
      <c r="E165" s="72"/>
      <c r="F165" s="73" t="s">
        <v>342</v>
      </c>
      <c r="G165" s="73">
        <v>36600</v>
      </c>
      <c r="H165" s="70" t="s">
        <v>41</v>
      </c>
      <c r="I165" s="74" t="s">
        <v>343</v>
      </c>
    </row>
    <row r="166" spans="1:9" s="17" customFormat="1" ht="15.75" customHeight="1" x14ac:dyDescent="0.25">
      <c r="A166" s="70" t="s">
        <v>344</v>
      </c>
      <c r="B166" s="69" t="s">
        <v>40</v>
      </c>
      <c r="C166" s="75" t="s">
        <v>57</v>
      </c>
      <c r="D166" s="72">
        <v>6.3529999999999998</v>
      </c>
      <c r="E166" s="72">
        <v>4.26</v>
      </c>
      <c r="F166" s="73">
        <v>70900</v>
      </c>
      <c r="G166" s="73">
        <v>74900</v>
      </c>
      <c r="H166" s="70" t="s">
        <v>68</v>
      </c>
      <c r="I166" s="74" t="s">
        <v>345</v>
      </c>
    </row>
    <row r="167" spans="1:9" s="17" customFormat="1" ht="15.75" customHeight="1" x14ac:dyDescent="0.25">
      <c r="A167" s="70" t="s">
        <v>346</v>
      </c>
      <c r="B167" s="69" t="s">
        <v>40</v>
      </c>
      <c r="C167" s="75" t="s">
        <v>57</v>
      </c>
      <c r="D167" s="72">
        <v>3.851</v>
      </c>
      <c r="E167" s="72"/>
      <c r="F167" s="73"/>
      <c r="G167" s="73">
        <v>83200</v>
      </c>
      <c r="H167" s="70" t="s">
        <v>82</v>
      </c>
      <c r="I167" s="74" t="s">
        <v>347</v>
      </c>
    </row>
    <row r="168" spans="1:9" s="17" customFormat="1" ht="15.75" customHeight="1" x14ac:dyDescent="0.25">
      <c r="A168" s="70" t="s">
        <v>348</v>
      </c>
      <c r="B168" s="69" t="s">
        <v>40</v>
      </c>
      <c r="C168" s="75" t="s">
        <v>349</v>
      </c>
      <c r="D168" s="72">
        <v>1.66</v>
      </c>
      <c r="E168" s="72"/>
      <c r="F168" s="73"/>
      <c r="G168" s="73">
        <v>75900</v>
      </c>
      <c r="H168" s="70" t="s">
        <v>85</v>
      </c>
      <c r="I168" s="74" t="s">
        <v>350</v>
      </c>
    </row>
    <row r="169" spans="1:9" s="28" customFormat="1" ht="15.75" customHeight="1" x14ac:dyDescent="0.25">
      <c r="A169" s="70" t="s">
        <v>351</v>
      </c>
      <c r="B169" s="69" t="s">
        <v>40</v>
      </c>
      <c r="C169" s="75" t="s">
        <v>352</v>
      </c>
      <c r="D169" s="72">
        <v>0.45100000000000001</v>
      </c>
      <c r="E169" s="72"/>
      <c r="F169" s="73">
        <v>71100</v>
      </c>
      <c r="G169" s="73">
        <v>81100</v>
      </c>
      <c r="H169" s="70" t="s">
        <v>41</v>
      </c>
      <c r="I169" s="74" t="s">
        <v>353</v>
      </c>
    </row>
    <row r="170" spans="1:9" s="17" customFormat="1" ht="15.75" customHeight="1" x14ac:dyDescent="0.25">
      <c r="A170" s="70" t="s">
        <v>354</v>
      </c>
      <c r="B170" s="69" t="s">
        <v>40</v>
      </c>
      <c r="C170" s="75" t="s">
        <v>71</v>
      </c>
      <c r="D170" s="75">
        <v>0.214</v>
      </c>
      <c r="E170" s="77"/>
      <c r="F170" s="73">
        <v>51900</v>
      </c>
      <c r="G170" s="73">
        <v>57900</v>
      </c>
      <c r="H170" s="70" t="s">
        <v>68</v>
      </c>
      <c r="I170" s="74" t="s">
        <v>355</v>
      </c>
    </row>
    <row r="171" spans="1:9" s="17" customFormat="1" ht="15.75" customHeight="1" x14ac:dyDescent="0.25">
      <c r="A171" s="70" t="s">
        <v>354</v>
      </c>
      <c r="B171" s="69" t="s">
        <v>40</v>
      </c>
      <c r="C171" s="71" t="s">
        <v>356</v>
      </c>
      <c r="D171" s="72">
        <v>0.14599999999999999</v>
      </c>
      <c r="E171" s="72"/>
      <c r="F171" s="73" t="s">
        <v>357</v>
      </c>
      <c r="G171" s="73">
        <v>57900</v>
      </c>
      <c r="H171" s="70" t="s">
        <v>41</v>
      </c>
      <c r="I171" s="74" t="s">
        <v>358</v>
      </c>
    </row>
    <row r="172" spans="1:9" s="17" customFormat="1" ht="15.75" customHeight="1" x14ac:dyDescent="0.25">
      <c r="A172" s="70" t="s">
        <v>359</v>
      </c>
      <c r="B172" s="69" t="s">
        <v>40</v>
      </c>
      <c r="C172" s="75">
        <v>20</v>
      </c>
      <c r="D172" s="72">
        <v>0.82800000000000007</v>
      </c>
      <c r="E172" s="72"/>
      <c r="F172" s="73"/>
      <c r="G172" s="73">
        <v>69900</v>
      </c>
      <c r="H172" s="70" t="s">
        <v>68</v>
      </c>
      <c r="I172" s="74" t="s">
        <v>360</v>
      </c>
    </row>
    <row r="173" spans="1:9" s="17" customFormat="1" ht="15.75" customHeight="1" x14ac:dyDescent="0.25">
      <c r="A173" s="70" t="s">
        <v>359</v>
      </c>
      <c r="B173" s="69" t="s">
        <v>40</v>
      </c>
      <c r="C173" s="75" t="s">
        <v>57</v>
      </c>
      <c r="D173" s="72">
        <v>0.25</v>
      </c>
      <c r="E173" s="72"/>
      <c r="F173" s="73"/>
      <c r="G173" s="73">
        <v>71000</v>
      </c>
      <c r="H173" s="70" t="s">
        <v>85</v>
      </c>
      <c r="I173" s="74" t="s">
        <v>361</v>
      </c>
    </row>
    <row r="174" spans="1:9" s="17" customFormat="1" ht="15.75" customHeight="1" x14ac:dyDescent="0.25">
      <c r="A174" s="70" t="s">
        <v>362</v>
      </c>
      <c r="B174" s="69" t="s">
        <v>40</v>
      </c>
      <c r="C174" s="75" t="s">
        <v>57</v>
      </c>
      <c r="D174" s="72">
        <v>5.1029999999999998</v>
      </c>
      <c r="E174" s="72"/>
      <c r="F174" s="73">
        <v>72200</v>
      </c>
      <c r="G174" s="73">
        <v>74200</v>
      </c>
      <c r="H174" s="70" t="s">
        <v>131</v>
      </c>
      <c r="I174" s="74" t="s">
        <v>363</v>
      </c>
    </row>
    <row r="175" spans="1:9" s="17" customFormat="1" ht="15.75" customHeight="1" x14ac:dyDescent="0.25">
      <c r="A175" s="70" t="s">
        <v>359</v>
      </c>
      <c r="B175" s="69" t="s">
        <v>40</v>
      </c>
      <c r="C175" s="75" t="s">
        <v>268</v>
      </c>
      <c r="D175" s="72">
        <v>0.23</v>
      </c>
      <c r="E175" s="72"/>
      <c r="F175" s="73"/>
      <c r="G175" s="73">
        <v>74200</v>
      </c>
      <c r="H175" s="70" t="s">
        <v>85</v>
      </c>
      <c r="I175" s="74" t="s">
        <v>256</v>
      </c>
    </row>
    <row r="176" spans="1:9" s="17" customFormat="1" ht="15.75" customHeight="1" x14ac:dyDescent="0.25">
      <c r="A176" s="70" t="s">
        <v>364</v>
      </c>
      <c r="B176" s="69" t="s">
        <v>40</v>
      </c>
      <c r="C176" s="75" t="s">
        <v>57</v>
      </c>
      <c r="D176" s="72">
        <v>0.38</v>
      </c>
      <c r="E176" s="72"/>
      <c r="F176" s="73" t="s">
        <v>365</v>
      </c>
      <c r="G176" s="73">
        <v>61000</v>
      </c>
      <c r="H176" s="70" t="s">
        <v>41</v>
      </c>
      <c r="I176" s="74" t="s">
        <v>366</v>
      </c>
    </row>
    <row r="177" spans="1:9" s="17" customFormat="1" ht="15.75" customHeight="1" x14ac:dyDescent="0.25">
      <c r="A177" s="70" t="s">
        <v>367</v>
      </c>
      <c r="B177" s="69" t="s">
        <v>40</v>
      </c>
      <c r="C177" s="75" t="s">
        <v>349</v>
      </c>
      <c r="D177" s="72">
        <f>0.346-0.25</f>
        <v>9.5999999999999974E-2</v>
      </c>
      <c r="E177" s="72"/>
      <c r="F177" s="73" t="s">
        <v>365</v>
      </c>
      <c r="G177" s="73">
        <v>61000</v>
      </c>
      <c r="H177" s="70" t="s">
        <v>41</v>
      </c>
      <c r="I177" s="74" t="s">
        <v>368</v>
      </c>
    </row>
    <row r="178" spans="1:9" s="17" customFormat="1" ht="15.75" customHeight="1" x14ac:dyDescent="0.25">
      <c r="A178" s="70" t="s">
        <v>369</v>
      </c>
      <c r="B178" s="69" t="s">
        <v>40</v>
      </c>
      <c r="C178" s="75">
        <v>20</v>
      </c>
      <c r="D178" s="72">
        <v>0.45</v>
      </c>
      <c r="E178" s="77"/>
      <c r="F178" s="73"/>
      <c r="G178" s="73">
        <v>69900</v>
      </c>
      <c r="H178" s="70" t="s">
        <v>85</v>
      </c>
      <c r="I178" s="74" t="s">
        <v>269</v>
      </c>
    </row>
    <row r="179" spans="1:9" s="17" customFormat="1" ht="15.75" customHeight="1" x14ac:dyDescent="0.25">
      <c r="A179" s="70" t="s">
        <v>370</v>
      </c>
      <c r="B179" s="69" t="s">
        <v>40</v>
      </c>
      <c r="C179" s="75" t="s">
        <v>268</v>
      </c>
      <c r="D179" s="72">
        <v>2.5499999999999998</v>
      </c>
      <c r="E179" s="72"/>
      <c r="F179" s="73" t="s">
        <v>122</v>
      </c>
      <c r="G179" s="73">
        <v>84200</v>
      </c>
      <c r="H179" s="70" t="s">
        <v>85</v>
      </c>
      <c r="I179" s="74" t="s">
        <v>371</v>
      </c>
    </row>
    <row r="180" spans="1:9" s="17" customFormat="1" ht="15.75" customHeight="1" x14ac:dyDescent="0.25">
      <c r="A180" s="70" t="s">
        <v>372</v>
      </c>
      <c r="B180" s="69" t="s">
        <v>40</v>
      </c>
      <c r="C180" s="75" t="s">
        <v>373</v>
      </c>
      <c r="D180" s="72">
        <v>0.54400000000000004</v>
      </c>
      <c r="E180" s="72"/>
      <c r="F180" s="73"/>
      <c r="G180" s="73">
        <v>67900</v>
      </c>
      <c r="H180" s="70" t="s">
        <v>85</v>
      </c>
      <c r="I180" s="74" t="s">
        <v>374</v>
      </c>
    </row>
    <row r="181" spans="1:9" s="17" customFormat="1" ht="15.75" customHeight="1" x14ac:dyDescent="0.25">
      <c r="A181" s="70" t="s">
        <v>375</v>
      </c>
      <c r="B181" s="69" t="s">
        <v>40</v>
      </c>
      <c r="C181" s="75" t="s">
        <v>57</v>
      </c>
      <c r="D181" s="72">
        <v>1.28</v>
      </c>
      <c r="E181" s="72"/>
      <c r="F181" s="73"/>
      <c r="G181" s="73">
        <v>75900</v>
      </c>
      <c r="H181" s="70" t="s">
        <v>85</v>
      </c>
      <c r="I181" s="74" t="s">
        <v>376</v>
      </c>
    </row>
    <row r="182" spans="1:9" s="17" customFormat="1" ht="15.75" customHeight="1" x14ac:dyDescent="0.25">
      <c r="A182" s="70" t="s">
        <v>375</v>
      </c>
      <c r="B182" s="69" t="s">
        <v>40</v>
      </c>
      <c r="C182" s="75" t="s">
        <v>139</v>
      </c>
      <c r="D182" s="72">
        <v>3.9619999999999997</v>
      </c>
      <c r="E182" s="72">
        <v>15</v>
      </c>
      <c r="F182" s="73">
        <v>74900</v>
      </c>
      <c r="G182" s="73">
        <v>79900</v>
      </c>
      <c r="H182" s="70" t="s">
        <v>85</v>
      </c>
      <c r="I182" s="74" t="s">
        <v>377</v>
      </c>
    </row>
    <row r="183" spans="1:9" s="17" customFormat="1" ht="15.75" customHeight="1" x14ac:dyDescent="0.25">
      <c r="A183" s="70" t="s">
        <v>378</v>
      </c>
      <c r="B183" s="69" t="s">
        <v>40</v>
      </c>
      <c r="C183" s="75">
        <v>20</v>
      </c>
      <c r="D183" s="72">
        <v>0.32200000000000001</v>
      </c>
      <c r="E183" s="72"/>
      <c r="F183" s="73" t="s">
        <v>122</v>
      </c>
      <c r="G183" s="73">
        <v>60000</v>
      </c>
      <c r="H183" s="70" t="s">
        <v>41</v>
      </c>
      <c r="I183" s="74" t="s">
        <v>379</v>
      </c>
    </row>
    <row r="184" spans="1:9" s="17" customFormat="1" ht="15.75" customHeight="1" x14ac:dyDescent="0.25">
      <c r="A184" s="70" t="s">
        <v>380</v>
      </c>
      <c r="B184" s="69" t="s">
        <v>40</v>
      </c>
      <c r="C184" s="75">
        <v>20</v>
      </c>
      <c r="D184" s="72">
        <v>0.21</v>
      </c>
      <c r="E184" s="72"/>
      <c r="F184" s="73"/>
      <c r="G184" s="73">
        <v>65000</v>
      </c>
      <c r="H184" s="70" t="s">
        <v>85</v>
      </c>
      <c r="I184" s="74" t="s">
        <v>381</v>
      </c>
    </row>
    <row r="185" spans="1:9" s="17" customFormat="1" ht="15.75" customHeight="1" x14ac:dyDescent="0.25">
      <c r="A185" s="70" t="s">
        <v>382</v>
      </c>
      <c r="B185" s="69" t="s">
        <v>40</v>
      </c>
      <c r="C185" s="75">
        <v>20</v>
      </c>
      <c r="D185" s="72">
        <v>3.3650000000000002</v>
      </c>
      <c r="E185" s="76"/>
      <c r="F185" s="73">
        <v>65000</v>
      </c>
      <c r="G185" s="73">
        <v>69000</v>
      </c>
      <c r="H185" s="70" t="s">
        <v>85</v>
      </c>
      <c r="I185" s="74" t="s">
        <v>383</v>
      </c>
    </row>
    <row r="186" spans="1:9" s="17" customFormat="1" ht="15.75" customHeight="1" x14ac:dyDescent="0.25">
      <c r="A186" s="70" t="s">
        <v>384</v>
      </c>
      <c r="B186" s="69" t="s">
        <v>40</v>
      </c>
      <c r="C186" s="75">
        <v>20</v>
      </c>
      <c r="D186" s="72">
        <v>4.6820000000000004</v>
      </c>
      <c r="E186" s="76"/>
      <c r="F186" s="73">
        <v>69000</v>
      </c>
      <c r="G186" s="73">
        <v>71100</v>
      </c>
      <c r="H186" s="70" t="s">
        <v>85</v>
      </c>
      <c r="I186" s="74" t="s">
        <v>385</v>
      </c>
    </row>
    <row r="187" spans="1:9" s="17" customFormat="1" ht="15.75" customHeight="1" x14ac:dyDescent="0.25">
      <c r="A187" s="70" t="s">
        <v>386</v>
      </c>
      <c r="B187" s="69" t="s">
        <v>40</v>
      </c>
      <c r="C187" s="75">
        <v>20</v>
      </c>
      <c r="D187" s="72">
        <v>1.415</v>
      </c>
      <c r="E187" s="77"/>
      <c r="F187" s="73"/>
      <c r="G187" s="73">
        <v>71100</v>
      </c>
      <c r="H187" s="70" t="s">
        <v>85</v>
      </c>
      <c r="I187" s="74" t="s">
        <v>1240</v>
      </c>
    </row>
    <row r="188" spans="1:9" s="17" customFormat="1" ht="15.75" customHeight="1" x14ac:dyDescent="0.25">
      <c r="A188" s="70" t="s">
        <v>387</v>
      </c>
      <c r="B188" s="69" t="s">
        <v>40</v>
      </c>
      <c r="C188" s="75">
        <v>20</v>
      </c>
      <c r="D188" s="72">
        <v>0.128</v>
      </c>
      <c r="E188" s="72"/>
      <c r="F188" s="73"/>
      <c r="G188" s="73">
        <v>65000</v>
      </c>
      <c r="H188" s="70" t="s">
        <v>85</v>
      </c>
      <c r="I188" s="74" t="s">
        <v>256</v>
      </c>
    </row>
    <row r="189" spans="1:9" s="17" customFormat="1" ht="15.75" customHeight="1" x14ac:dyDescent="0.25">
      <c r="A189" s="70" t="s">
        <v>387</v>
      </c>
      <c r="B189" s="69" t="s">
        <v>40</v>
      </c>
      <c r="C189" s="75" t="s">
        <v>57</v>
      </c>
      <c r="D189" s="72">
        <v>0.17</v>
      </c>
      <c r="E189" s="72"/>
      <c r="F189" s="73">
        <v>71100</v>
      </c>
      <c r="G189" s="73">
        <v>72100</v>
      </c>
      <c r="H189" s="70" t="s">
        <v>85</v>
      </c>
      <c r="I189" s="74" t="s">
        <v>388</v>
      </c>
    </row>
    <row r="190" spans="1:9" s="17" customFormat="1" ht="15.75" customHeight="1" x14ac:dyDescent="0.25">
      <c r="A190" s="70" t="s">
        <v>389</v>
      </c>
      <c r="B190" s="69" t="s">
        <v>40</v>
      </c>
      <c r="C190" s="75">
        <v>20</v>
      </c>
      <c r="D190" s="72">
        <v>0.126</v>
      </c>
      <c r="E190" s="72"/>
      <c r="F190" s="73" t="s">
        <v>122</v>
      </c>
      <c r="G190" s="73">
        <v>57900</v>
      </c>
      <c r="H190" s="70" t="s">
        <v>85</v>
      </c>
      <c r="I190" s="74" t="s">
        <v>390</v>
      </c>
    </row>
    <row r="191" spans="1:9" s="17" customFormat="1" ht="15.75" customHeight="1" x14ac:dyDescent="0.25">
      <c r="A191" s="70" t="s">
        <v>391</v>
      </c>
      <c r="B191" s="69" t="s">
        <v>40</v>
      </c>
      <c r="C191" s="75">
        <v>20</v>
      </c>
      <c r="D191" s="72">
        <v>1.167</v>
      </c>
      <c r="E191" s="76"/>
      <c r="F191" s="73">
        <v>69000</v>
      </c>
      <c r="G191" s="73">
        <v>71100</v>
      </c>
      <c r="H191" s="70" t="s">
        <v>85</v>
      </c>
      <c r="I191" s="74" t="s">
        <v>392</v>
      </c>
    </row>
    <row r="192" spans="1:9" s="17" customFormat="1" ht="15.75" customHeight="1" x14ac:dyDescent="0.25">
      <c r="A192" s="70" t="s">
        <v>393</v>
      </c>
      <c r="B192" s="69" t="s">
        <v>40</v>
      </c>
      <c r="C192" s="75" t="s">
        <v>57</v>
      </c>
      <c r="D192" s="72">
        <v>0.18099999999999999</v>
      </c>
      <c r="E192" s="72"/>
      <c r="F192" s="73"/>
      <c r="G192" s="73">
        <v>69900</v>
      </c>
      <c r="H192" s="70" t="s">
        <v>85</v>
      </c>
      <c r="I192" s="74" t="s">
        <v>394</v>
      </c>
    </row>
    <row r="193" spans="1:9" s="17" customFormat="1" ht="15.75" customHeight="1" x14ac:dyDescent="0.25">
      <c r="A193" s="70" t="s">
        <v>395</v>
      </c>
      <c r="B193" s="69" t="s">
        <v>40</v>
      </c>
      <c r="C193" s="75" t="s">
        <v>57</v>
      </c>
      <c r="D193" s="72">
        <v>0.60000000000000009</v>
      </c>
      <c r="E193" s="72"/>
      <c r="F193" s="73"/>
      <c r="G193" s="73">
        <v>69900</v>
      </c>
      <c r="H193" s="70" t="s">
        <v>85</v>
      </c>
      <c r="I193" s="74" t="s">
        <v>396</v>
      </c>
    </row>
    <row r="194" spans="1:9" s="17" customFormat="1" ht="15.75" customHeight="1" x14ac:dyDescent="0.25">
      <c r="A194" s="70" t="s">
        <v>397</v>
      </c>
      <c r="B194" s="69" t="s">
        <v>40</v>
      </c>
      <c r="C194" s="75" t="s">
        <v>311</v>
      </c>
      <c r="D194" s="72">
        <v>0.30000000000000004</v>
      </c>
      <c r="E194" s="72"/>
      <c r="F194" s="73"/>
      <c r="G194" s="73">
        <v>201300</v>
      </c>
      <c r="H194" s="70" t="s">
        <v>82</v>
      </c>
      <c r="I194" s="74" t="s">
        <v>398</v>
      </c>
    </row>
    <row r="195" spans="1:9" s="28" customFormat="1" ht="15.75" customHeight="1" x14ac:dyDescent="0.25">
      <c r="A195" s="70" t="s">
        <v>399</v>
      </c>
      <c r="B195" s="69" t="s">
        <v>40</v>
      </c>
      <c r="C195" s="75" t="s">
        <v>57</v>
      </c>
      <c r="D195" s="72">
        <v>2.15</v>
      </c>
      <c r="E195" s="72"/>
      <c r="F195" s="73"/>
      <c r="G195" s="73">
        <v>72900</v>
      </c>
      <c r="H195" s="70" t="s">
        <v>85</v>
      </c>
      <c r="I195" s="74" t="s">
        <v>400</v>
      </c>
    </row>
    <row r="196" spans="1:9" s="28" customFormat="1" ht="15.75" customHeight="1" x14ac:dyDescent="0.25">
      <c r="A196" s="70" t="s">
        <v>401</v>
      </c>
      <c r="B196" s="69" t="s">
        <v>40</v>
      </c>
      <c r="C196" s="75">
        <v>20</v>
      </c>
      <c r="D196" s="72">
        <v>0.223</v>
      </c>
      <c r="E196" s="72"/>
      <c r="F196" s="73">
        <v>35000</v>
      </c>
      <c r="G196" s="73">
        <v>39900</v>
      </c>
      <c r="H196" s="70" t="s">
        <v>85</v>
      </c>
      <c r="I196" s="74" t="s">
        <v>402</v>
      </c>
    </row>
    <row r="197" spans="1:9" s="17" customFormat="1" ht="15.75" customHeight="1" x14ac:dyDescent="0.25">
      <c r="A197" s="70" t="s">
        <v>403</v>
      </c>
      <c r="B197" s="69" t="s">
        <v>40</v>
      </c>
      <c r="C197" s="75">
        <v>20</v>
      </c>
      <c r="D197" s="72">
        <v>0.18099999999999999</v>
      </c>
      <c r="E197" s="72"/>
      <c r="F197" s="73" t="s">
        <v>122</v>
      </c>
      <c r="G197" s="73">
        <v>58000</v>
      </c>
      <c r="H197" s="70" t="s">
        <v>27</v>
      </c>
      <c r="I197" s="74" t="s">
        <v>404</v>
      </c>
    </row>
    <row r="198" spans="1:9" s="28" customFormat="1" ht="15.75" customHeight="1" x14ac:dyDescent="0.25">
      <c r="A198" s="70" t="s">
        <v>403</v>
      </c>
      <c r="B198" s="69" t="s">
        <v>40</v>
      </c>
      <c r="C198" s="75" t="s">
        <v>57</v>
      </c>
      <c r="D198" s="72">
        <v>0.187</v>
      </c>
      <c r="E198" s="72"/>
      <c r="F198" s="73" t="s">
        <v>405</v>
      </c>
      <c r="G198" s="73">
        <v>63000</v>
      </c>
      <c r="H198" s="70" t="s">
        <v>41</v>
      </c>
      <c r="I198" s="74" t="s">
        <v>406</v>
      </c>
    </row>
    <row r="199" spans="1:9" s="28" customFormat="1" ht="15.75" customHeight="1" x14ac:dyDescent="0.25">
      <c r="A199" s="70" t="s">
        <v>407</v>
      </c>
      <c r="B199" s="69" t="s">
        <v>40</v>
      </c>
      <c r="C199" s="75" t="s">
        <v>57</v>
      </c>
      <c r="D199" s="72">
        <v>8.3000000000000004E-2</v>
      </c>
      <c r="E199" s="72"/>
      <c r="F199" s="73" t="s">
        <v>122</v>
      </c>
      <c r="G199" s="73">
        <v>63000</v>
      </c>
      <c r="H199" s="70" t="s">
        <v>41</v>
      </c>
      <c r="I199" s="74" t="s">
        <v>408</v>
      </c>
    </row>
    <row r="200" spans="1:9" s="28" customFormat="1" ht="15.75" customHeight="1" x14ac:dyDescent="0.25">
      <c r="A200" s="70" t="s">
        <v>409</v>
      </c>
      <c r="B200" s="69" t="s">
        <v>40</v>
      </c>
      <c r="C200" s="75">
        <v>20</v>
      </c>
      <c r="D200" s="72">
        <v>1.7069999999999999</v>
      </c>
      <c r="E200" s="72"/>
      <c r="F200" s="73">
        <v>69000</v>
      </c>
      <c r="G200" s="73">
        <v>70900</v>
      </c>
      <c r="H200" s="70" t="s">
        <v>85</v>
      </c>
      <c r="I200" s="74" t="s">
        <v>410</v>
      </c>
    </row>
    <row r="201" spans="1:9" s="28" customFormat="1" ht="15.75" customHeight="1" x14ac:dyDescent="0.25">
      <c r="A201" s="70" t="s">
        <v>409</v>
      </c>
      <c r="B201" s="69" t="s">
        <v>40</v>
      </c>
      <c r="C201" s="75" t="s">
        <v>57</v>
      </c>
      <c r="D201" s="72">
        <v>9.51</v>
      </c>
      <c r="E201" s="72">
        <v>1.77</v>
      </c>
      <c r="F201" s="73">
        <v>69900</v>
      </c>
      <c r="G201" s="73">
        <v>72900</v>
      </c>
      <c r="H201" s="70" t="s">
        <v>85</v>
      </c>
      <c r="I201" s="74" t="s">
        <v>1241</v>
      </c>
    </row>
    <row r="202" spans="1:9" s="28" customFormat="1" ht="15.75" customHeight="1" x14ac:dyDescent="0.25">
      <c r="A202" s="70" t="s">
        <v>411</v>
      </c>
      <c r="B202" s="69" t="s">
        <v>40</v>
      </c>
      <c r="C202" s="75" t="s">
        <v>57</v>
      </c>
      <c r="D202" s="72">
        <v>1.03</v>
      </c>
      <c r="E202" s="76"/>
      <c r="F202" s="73">
        <v>69000</v>
      </c>
      <c r="G202" s="73">
        <v>72900</v>
      </c>
      <c r="H202" s="70" t="s">
        <v>85</v>
      </c>
      <c r="I202" s="74" t="s">
        <v>1242</v>
      </c>
    </row>
    <row r="203" spans="1:9" s="17" customFormat="1" ht="15.75" customHeight="1" x14ac:dyDescent="0.25">
      <c r="A203" s="70" t="s">
        <v>412</v>
      </c>
      <c r="B203" s="69" t="s">
        <v>40</v>
      </c>
      <c r="C203" s="75" t="s">
        <v>139</v>
      </c>
      <c r="D203" s="72">
        <v>0.99</v>
      </c>
      <c r="E203" s="72">
        <v>2</v>
      </c>
      <c r="F203" s="73"/>
      <c r="G203" s="73">
        <v>69900</v>
      </c>
      <c r="H203" s="70" t="s">
        <v>85</v>
      </c>
      <c r="I203" s="74" t="s">
        <v>243</v>
      </c>
    </row>
    <row r="204" spans="1:9" s="17" customFormat="1" ht="15.75" customHeight="1" x14ac:dyDescent="0.25">
      <c r="A204" s="70" t="s">
        <v>413</v>
      </c>
      <c r="B204" s="69" t="s">
        <v>40</v>
      </c>
      <c r="C204" s="75">
        <v>20</v>
      </c>
      <c r="D204" s="72">
        <v>11.34</v>
      </c>
      <c r="E204" s="72"/>
      <c r="F204" s="73">
        <v>69900</v>
      </c>
      <c r="G204" s="73">
        <v>70900</v>
      </c>
      <c r="H204" s="70" t="s">
        <v>85</v>
      </c>
      <c r="I204" s="74" t="s">
        <v>414</v>
      </c>
    </row>
    <row r="205" spans="1:9" s="17" customFormat="1" ht="15.75" customHeight="1" x14ac:dyDescent="0.25">
      <c r="A205" s="70" t="s">
        <v>415</v>
      </c>
      <c r="B205" s="69" t="s">
        <v>40</v>
      </c>
      <c r="C205" s="75" t="s">
        <v>57</v>
      </c>
      <c r="D205" s="72">
        <v>8.7360000000000007</v>
      </c>
      <c r="E205" s="72">
        <v>10.88</v>
      </c>
      <c r="F205" s="73">
        <v>75900</v>
      </c>
      <c r="G205" s="73">
        <v>76900</v>
      </c>
      <c r="H205" s="70" t="s">
        <v>85</v>
      </c>
      <c r="I205" s="74" t="s">
        <v>1243</v>
      </c>
    </row>
    <row r="206" spans="1:9" s="17" customFormat="1" ht="15.75" customHeight="1" x14ac:dyDescent="0.25">
      <c r="A206" s="70" t="s">
        <v>416</v>
      </c>
      <c r="B206" s="69" t="s">
        <v>36</v>
      </c>
      <c r="C206" s="75">
        <v>10</v>
      </c>
      <c r="D206" s="72">
        <v>0.158</v>
      </c>
      <c r="E206" s="72"/>
      <c r="F206" s="73"/>
      <c r="G206" s="73">
        <v>89600</v>
      </c>
      <c r="H206" s="70" t="s">
        <v>82</v>
      </c>
      <c r="I206" s="74" t="s">
        <v>213</v>
      </c>
    </row>
    <row r="207" spans="1:9" s="17" customFormat="1" ht="15.75" customHeight="1" x14ac:dyDescent="0.25">
      <c r="A207" s="70" t="s">
        <v>413</v>
      </c>
      <c r="B207" s="69" t="s">
        <v>40</v>
      </c>
      <c r="C207" s="75" t="s">
        <v>139</v>
      </c>
      <c r="D207" s="72">
        <v>1.28</v>
      </c>
      <c r="E207" s="72">
        <v>4.4400000000000004</v>
      </c>
      <c r="F207" s="73"/>
      <c r="G207" s="73">
        <v>89900</v>
      </c>
      <c r="H207" s="70" t="s">
        <v>85</v>
      </c>
      <c r="I207" s="74" t="s">
        <v>417</v>
      </c>
    </row>
    <row r="208" spans="1:9" s="17" customFormat="1" ht="15.75" customHeight="1" x14ac:dyDescent="0.25">
      <c r="A208" s="70" t="s">
        <v>418</v>
      </c>
      <c r="B208" s="69" t="s">
        <v>40</v>
      </c>
      <c r="C208" s="75">
        <v>20</v>
      </c>
      <c r="D208" s="72">
        <v>0.253</v>
      </c>
      <c r="E208" s="72"/>
      <c r="F208" s="73" t="s">
        <v>122</v>
      </c>
      <c r="G208" s="73">
        <v>63000</v>
      </c>
      <c r="H208" s="70" t="s">
        <v>41</v>
      </c>
      <c r="I208" s="74" t="s">
        <v>419</v>
      </c>
    </row>
    <row r="209" spans="1:9" s="17" customFormat="1" ht="15.75" customHeight="1" x14ac:dyDescent="0.25">
      <c r="A209" s="70" t="s">
        <v>420</v>
      </c>
      <c r="B209" s="69" t="s">
        <v>40</v>
      </c>
      <c r="C209" s="75">
        <v>20</v>
      </c>
      <c r="D209" s="72">
        <v>0.51700000000000002</v>
      </c>
      <c r="E209" s="72"/>
      <c r="F209" s="73" t="s">
        <v>122</v>
      </c>
      <c r="G209" s="73">
        <v>69900</v>
      </c>
      <c r="H209" s="70" t="s">
        <v>41</v>
      </c>
      <c r="I209" s="74" t="s">
        <v>235</v>
      </c>
    </row>
    <row r="210" spans="1:9" s="28" customFormat="1" ht="15.75" customHeight="1" x14ac:dyDescent="0.25">
      <c r="A210" s="70" t="s">
        <v>420</v>
      </c>
      <c r="B210" s="69" t="s">
        <v>40</v>
      </c>
      <c r="C210" s="75">
        <v>20</v>
      </c>
      <c r="D210" s="72">
        <v>0.23300000000000001</v>
      </c>
      <c r="E210" s="72"/>
      <c r="F210" s="73" t="s">
        <v>122</v>
      </c>
      <c r="G210" s="73">
        <v>69900</v>
      </c>
      <c r="H210" s="70" t="s">
        <v>85</v>
      </c>
      <c r="I210" s="74" t="s">
        <v>421</v>
      </c>
    </row>
    <row r="211" spans="1:9" s="17" customFormat="1" ht="15.75" customHeight="1" x14ac:dyDescent="0.25">
      <c r="A211" s="70" t="s">
        <v>422</v>
      </c>
      <c r="B211" s="69" t="s">
        <v>40</v>
      </c>
      <c r="C211" s="75" t="s">
        <v>57</v>
      </c>
      <c r="D211" s="72">
        <v>1.448</v>
      </c>
      <c r="E211" s="72"/>
      <c r="F211" s="73"/>
      <c r="G211" s="73">
        <v>65900</v>
      </c>
      <c r="H211" s="70" t="s">
        <v>60</v>
      </c>
      <c r="I211" s="74" t="s">
        <v>423</v>
      </c>
    </row>
    <row r="212" spans="1:9" s="17" customFormat="1" ht="15.75" customHeight="1" x14ac:dyDescent="0.25">
      <c r="A212" s="70" t="s">
        <v>422</v>
      </c>
      <c r="B212" s="69" t="s">
        <v>40</v>
      </c>
      <c r="C212" s="75" t="s">
        <v>57</v>
      </c>
      <c r="D212" s="72">
        <v>0.185</v>
      </c>
      <c r="E212" s="72"/>
      <c r="F212" s="73" t="s">
        <v>122</v>
      </c>
      <c r="G212" s="73">
        <v>74900</v>
      </c>
      <c r="H212" s="70" t="s">
        <v>85</v>
      </c>
      <c r="I212" s="74" t="s">
        <v>424</v>
      </c>
    </row>
    <row r="213" spans="1:9" s="17" customFormat="1" ht="15.75" customHeight="1" x14ac:dyDescent="0.25">
      <c r="A213" s="70" t="s">
        <v>425</v>
      </c>
      <c r="B213" s="69" t="s">
        <v>40</v>
      </c>
      <c r="C213" s="75">
        <v>20</v>
      </c>
      <c r="D213" s="72">
        <v>3.855</v>
      </c>
      <c r="E213" s="72"/>
      <c r="F213" s="73">
        <v>51900</v>
      </c>
      <c r="G213" s="73">
        <v>54900</v>
      </c>
      <c r="H213" s="70" t="s">
        <v>85</v>
      </c>
      <c r="I213" s="74" t="s">
        <v>426</v>
      </c>
    </row>
    <row r="214" spans="1:9" s="17" customFormat="1" ht="15.75" customHeight="1" x14ac:dyDescent="0.25">
      <c r="A214" s="70" t="s">
        <v>425</v>
      </c>
      <c r="B214" s="69" t="s">
        <v>40</v>
      </c>
      <c r="C214" s="75">
        <v>20</v>
      </c>
      <c r="D214" s="72">
        <v>0.20500000000000002</v>
      </c>
      <c r="E214" s="72"/>
      <c r="F214" s="73" t="s">
        <v>427</v>
      </c>
      <c r="G214" s="73">
        <v>57900</v>
      </c>
      <c r="H214" s="70" t="s">
        <v>60</v>
      </c>
      <c r="I214" s="74" t="s">
        <v>428</v>
      </c>
    </row>
    <row r="215" spans="1:9" s="17" customFormat="1" ht="15.75" customHeight="1" x14ac:dyDescent="0.25">
      <c r="A215" s="70" t="s">
        <v>425</v>
      </c>
      <c r="B215" s="69" t="s">
        <v>40</v>
      </c>
      <c r="C215" s="75" t="s">
        <v>57</v>
      </c>
      <c r="D215" s="72">
        <v>7.5280000000000005</v>
      </c>
      <c r="E215" s="72"/>
      <c r="F215" s="73">
        <v>55900</v>
      </c>
      <c r="G215" s="73">
        <v>56900</v>
      </c>
      <c r="H215" s="70" t="s">
        <v>85</v>
      </c>
      <c r="I215" s="74" t="s">
        <v>429</v>
      </c>
    </row>
    <row r="216" spans="1:9" s="17" customFormat="1" ht="15.75" customHeight="1" x14ac:dyDescent="0.25">
      <c r="A216" s="70" t="s">
        <v>430</v>
      </c>
      <c r="B216" s="69" t="s">
        <v>40</v>
      </c>
      <c r="C216" s="75" t="s">
        <v>57</v>
      </c>
      <c r="D216" s="72">
        <v>7.6630000000000003</v>
      </c>
      <c r="E216" s="72"/>
      <c r="F216" s="73">
        <v>75900</v>
      </c>
      <c r="G216" s="73">
        <v>77900</v>
      </c>
      <c r="H216" s="70" t="s">
        <v>85</v>
      </c>
      <c r="I216" s="74" t="s">
        <v>431</v>
      </c>
    </row>
    <row r="217" spans="1:9" s="28" customFormat="1" ht="15.75" customHeight="1" x14ac:dyDescent="0.25">
      <c r="A217" s="70" t="s">
        <v>430</v>
      </c>
      <c r="B217" s="69" t="s">
        <v>40</v>
      </c>
      <c r="C217" s="75" t="s">
        <v>139</v>
      </c>
      <c r="D217" s="72">
        <v>0.66800000000000004</v>
      </c>
      <c r="E217" s="72"/>
      <c r="F217" s="73" t="s">
        <v>122</v>
      </c>
      <c r="G217" s="73">
        <v>79400</v>
      </c>
      <c r="H217" s="70" t="s">
        <v>85</v>
      </c>
      <c r="I217" s="74" t="s">
        <v>432</v>
      </c>
    </row>
    <row r="218" spans="1:9" s="17" customFormat="1" ht="15.75" customHeight="1" x14ac:dyDescent="0.25">
      <c r="A218" s="70" t="s">
        <v>433</v>
      </c>
      <c r="B218" s="69" t="s">
        <v>40</v>
      </c>
      <c r="C218" s="75" t="s">
        <v>57</v>
      </c>
      <c r="D218" s="72">
        <v>2.4050000000000002</v>
      </c>
      <c r="E218" s="72"/>
      <c r="F218" s="73"/>
      <c r="G218" s="73">
        <v>75900</v>
      </c>
      <c r="H218" s="70" t="s">
        <v>85</v>
      </c>
      <c r="I218" s="74" t="s">
        <v>434</v>
      </c>
    </row>
    <row r="219" spans="1:9" s="17" customFormat="1" ht="15.75" customHeight="1" x14ac:dyDescent="0.25">
      <c r="A219" s="70" t="s">
        <v>435</v>
      </c>
      <c r="B219" s="69" t="s">
        <v>40</v>
      </c>
      <c r="C219" s="75" t="s">
        <v>139</v>
      </c>
      <c r="D219" s="72">
        <v>1.5449999999999999</v>
      </c>
      <c r="E219" s="72"/>
      <c r="F219" s="73">
        <v>84200</v>
      </c>
      <c r="G219" s="73">
        <v>89900</v>
      </c>
      <c r="H219" s="70" t="s">
        <v>85</v>
      </c>
      <c r="I219" s="74" t="s">
        <v>436</v>
      </c>
    </row>
    <row r="220" spans="1:9" s="17" customFormat="1" ht="15.75" customHeight="1" x14ac:dyDescent="0.25">
      <c r="A220" s="70" t="s">
        <v>437</v>
      </c>
      <c r="B220" s="69" t="s">
        <v>40</v>
      </c>
      <c r="C220" s="75" t="s">
        <v>239</v>
      </c>
      <c r="D220" s="72">
        <v>0.58299999999999996</v>
      </c>
      <c r="E220" s="76"/>
      <c r="F220" s="73" t="s">
        <v>122</v>
      </c>
      <c r="G220" s="73">
        <v>75000</v>
      </c>
      <c r="H220" s="70" t="s">
        <v>85</v>
      </c>
      <c r="I220" s="74" t="s">
        <v>438</v>
      </c>
    </row>
    <row r="221" spans="1:9" s="17" customFormat="1" ht="15.75" customHeight="1" x14ac:dyDescent="0.25">
      <c r="A221" s="70" t="s">
        <v>439</v>
      </c>
      <c r="B221" s="69" t="s">
        <v>40</v>
      </c>
      <c r="C221" s="75">
        <v>20</v>
      </c>
      <c r="D221" s="72">
        <v>0.27</v>
      </c>
      <c r="E221" s="72"/>
      <c r="F221" s="73"/>
      <c r="G221" s="73">
        <v>44900</v>
      </c>
      <c r="H221" s="70" t="s">
        <v>68</v>
      </c>
      <c r="I221" s="74" t="s">
        <v>440</v>
      </c>
    </row>
    <row r="222" spans="1:9" s="17" customFormat="1" ht="15.75" customHeight="1" x14ac:dyDescent="0.25">
      <c r="A222" s="70" t="s">
        <v>441</v>
      </c>
      <c r="B222" s="69" t="s">
        <v>40</v>
      </c>
      <c r="C222" s="75" t="s">
        <v>139</v>
      </c>
      <c r="D222" s="72">
        <v>2.4159999999999999</v>
      </c>
      <c r="E222" s="72"/>
      <c r="F222" s="73"/>
      <c r="G222" s="73">
        <v>100200</v>
      </c>
      <c r="H222" s="70" t="s">
        <v>82</v>
      </c>
      <c r="I222" s="74" t="s">
        <v>442</v>
      </c>
    </row>
    <row r="223" spans="1:9" s="17" customFormat="1" ht="15.75" customHeight="1" x14ac:dyDescent="0.25">
      <c r="A223" s="70" t="s">
        <v>443</v>
      </c>
      <c r="B223" s="69" t="s">
        <v>40</v>
      </c>
      <c r="C223" s="75" t="s">
        <v>57</v>
      </c>
      <c r="D223" s="72">
        <v>0.65800000000000003</v>
      </c>
      <c r="E223" s="72"/>
      <c r="F223" s="73"/>
      <c r="G223" s="73">
        <v>75200</v>
      </c>
      <c r="H223" s="70" t="s">
        <v>41</v>
      </c>
      <c r="I223" s="74" t="s">
        <v>444</v>
      </c>
    </row>
    <row r="224" spans="1:9" s="17" customFormat="1" ht="15.75" customHeight="1" x14ac:dyDescent="0.25">
      <c r="A224" s="70" t="s">
        <v>445</v>
      </c>
      <c r="B224" s="69" t="s">
        <v>40</v>
      </c>
      <c r="C224" s="75" t="s">
        <v>57</v>
      </c>
      <c r="D224" s="72">
        <v>0.19500000000000001</v>
      </c>
      <c r="E224" s="72"/>
      <c r="F224" s="73" t="s">
        <v>122</v>
      </c>
      <c r="G224" s="73">
        <v>59900</v>
      </c>
      <c r="H224" s="70" t="s">
        <v>68</v>
      </c>
      <c r="I224" s="74" t="s">
        <v>446</v>
      </c>
    </row>
    <row r="225" spans="1:9" s="17" customFormat="1" ht="15.75" customHeight="1" x14ac:dyDescent="0.25">
      <c r="A225" s="70" t="s">
        <v>447</v>
      </c>
      <c r="B225" s="69" t="s">
        <v>40</v>
      </c>
      <c r="C225" s="75">
        <v>20</v>
      </c>
      <c r="D225" s="72">
        <v>0.13700000000000001</v>
      </c>
      <c r="E225" s="76"/>
      <c r="F225" s="73"/>
      <c r="G225" s="73">
        <v>81200</v>
      </c>
      <c r="H225" s="70" t="s">
        <v>448</v>
      </c>
      <c r="I225" s="74" t="s">
        <v>449</v>
      </c>
    </row>
    <row r="226" spans="1:9" s="17" customFormat="1" ht="15.75" customHeight="1" x14ac:dyDescent="0.25">
      <c r="A226" s="70" t="s">
        <v>450</v>
      </c>
      <c r="B226" s="69" t="s">
        <v>40</v>
      </c>
      <c r="C226" s="75" t="s">
        <v>139</v>
      </c>
      <c r="D226" s="72">
        <f>1.535-0.435</f>
        <v>1.0999999999999999</v>
      </c>
      <c r="E226" s="72"/>
      <c r="F226" s="73" t="s">
        <v>451</v>
      </c>
      <c r="G226" s="73">
        <v>81200</v>
      </c>
      <c r="H226" s="70" t="s">
        <v>85</v>
      </c>
      <c r="I226" s="74" t="s">
        <v>452</v>
      </c>
    </row>
    <row r="227" spans="1:9" s="17" customFormat="1" ht="15.75" customHeight="1" x14ac:dyDescent="0.25">
      <c r="A227" s="70" t="s">
        <v>453</v>
      </c>
      <c r="B227" s="69" t="s">
        <v>40</v>
      </c>
      <c r="C227" s="75" t="s">
        <v>454</v>
      </c>
      <c r="D227" s="72">
        <v>0.18</v>
      </c>
      <c r="E227" s="72"/>
      <c r="F227" s="73" t="s">
        <v>455</v>
      </c>
      <c r="G227" s="73">
        <v>81200</v>
      </c>
      <c r="H227" s="70" t="s">
        <v>85</v>
      </c>
      <c r="I227" s="74" t="s">
        <v>456</v>
      </c>
    </row>
    <row r="228" spans="1:9" s="17" customFormat="1" ht="15.75" customHeight="1" x14ac:dyDescent="0.25">
      <c r="A228" s="70" t="s">
        <v>457</v>
      </c>
      <c r="B228" s="69" t="s">
        <v>40</v>
      </c>
      <c r="C228" s="75" t="s">
        <v>458</v>
      </c>
      <c r="D228" s="72">
        <v>1.8220000000000001</v>
      </c>
      <c r="E228" s="72"/>
      <c r="F228" s="73"/>
      <c r="G228" s="73">
        <v>58000</v>
      </c>
      <c r="H228" s="70" t="s">
        <v>60</v>
      </c>
      <c r="I228" s="74" t="s">
        <v>459</v>
      </c>
    </row>
    <row r="229" spans="1:9" s="28" customFormat="1" ht="15.75" customHeight="1" x14ac:dyDescent="0.25">
      <c r="A229" s="70" t="s">
        <v>460</v>
      </c>
      <c r="B229" s="69" t="s">
        <v>40</v>
      </c>
      <c r="C229" s="75" t="s">
        <v>349</v>
      </c>
      <c r="D229" s="72">
        <f>1.944-1.007</f>
        <v>0.93700000000000006</v>
      </c>
      <c r="E229" s="72"/>
      <c r="F229" s="73" t="s">
        <v>461</v>
      </c>
      <c r="G229" s="73">
        <v>73200</v>
      </c>
      <c r="H229" s="70" t="s">
        <v>41</v>
      </c>
      <c r="I229" s="74" t="s">
        <v>316</v>
      </c>
    </row>
    <row r="230" spans="1:9" s="17" customFormat="1" ht="15.75" customHeight="1" x14ac:dyDescent="0.25">
      <c r="A230" s="70" t="s">
        <v>460</v>
      </c>
      <c r="B230" s="69" t="s">
        <v>40</v>
      </c>
      <c r="C230" s="75" t="s">
        <v>139</v>
      </c>
      <c r="D230" s="72">
        <f>4.074+0.34</f>
        <v>4.4139999999999997</v>
      </c>
      <c r="E230" s="72"/>
      <c r="F230" s="73" t="s">
        <v>462</v>
      </c>
      <c r="G230" s="73">
        <v>76200</v>
      </c>
      <c r="H230" s="70" t="s">
        <v>463</v>
      </c>
      <c r="I230" s="74" t="s">
        <v>464</v>
      </c>
    </row>
    <row r="231" spans="1:9" s="17" customFormat="1" ht="15.75" customHeight="1" x14ac:dyDescent="0.25">
      <c r="A231" s="70" t="s">
        <v>465</v>
      </c>
      <c r="B231" s="69" t="s">
        <v>40</v>
      </c>
      <c r="C231" s="75" t="s">
        <v>458</v>
      </c>
      <c r="D231" s="72">
        <v>2.8340000000000001</v>
      </c>
      <c r="E231" s="72"/>
      <c r="F231" s="73"/>
      <c r="G231" s="73">
        <v>58000</v>
      </c>
      <c r="H231" s="70" t="s">
        <v>60</v>
      </c>
      <c r="I231" s="74" t="s">
        <v>466</v>
      </c>
    </row>
    <row r="232" spans="1:9" s="17" customFormat="1" ht="15.75" customHeight="1" x14ac:dyDescent="0.25">
      <c r="A232" s="70" t="s">
        <v>467</v>
      </c>
      <c r="B232" s="69" t="s">
        <v>40</v>
      </c>
      <c r="C232" s="75" t="s">
        <v>57</v>
      </c>
      <c r="D232" s="72">
        <v>0.35299999999999998</v>
      </c>
      <c r="E232" s="76"/>
      <c r="F232" s="73" t="s">
        <v>122</v>
      </c>
      <c r="G232" s="73">
        <v>69000</v>
      </c>
      <c r="H232" s="70" t="s">
        <v>85</v>
      </c>
      <c r="I232" s="74" t="s">
        <v>256</v>
      </c>
    </row>
    <row r="233" spans="1:9" s="17" customFormat="1" ht="15.75" customHeight="1" x14ac:dyDescent="0.25">
      <c r="A233" s="70" t="s">
        <v>468</v>
      </c>
      <c r="B233" s="69" t="s">
        <v>40</v>
      </c>
      <c r="C233" s="75" t="s">
        <v>139</v>
      </c>
      <c r="D233" s="72">
        <v>0.34399999999999997</v>
      </c>
      <c r="E233" s="72"/>
      <c r="F233" s="73" t="s">
        <v>469</v>
      </c>
      <c r="G233" s="73">
        <v>67200</v>
      </c>
      <c r="H233" s="70" t="s">
        <v>41</v>
      </c>
      <c r="I233" s="74" t="s">
        <v>256</v>
      </c>
    </row>
    <row r="234" spans="1:9" s="28" customFormat="1" ht="15.75" customHeight="1" x14ac:dyDescent="0.25">
      <c r="A234" s="70" t="s">
        <v>467</v>
      </c>
      <c r="B234" s="69" t="s">
        <v>40</v>
      </c>
      <c r="C234" s="75" t="s">
        <v>139</v>
      </c>
      <c r="D234" s="72">
        <v>1.7230000000000001</v>
      </c>
      <c r="E234" s="72"/>
      <c r="F234" s="73" t="s">
        <v>470</v>
      </c>
      <c r="G234" s="73">
        <v>76200</v>
      </c>
      <c r="H234" s="70" t="s">
        <v>41</v>
      </c>
      <c r="I234" s="74" t="s">
        <v>471</v>
      </c>
    </row>
    <row r="235" spans="1:9" s="17" customFormat="1" ht="15.75" customHeight="1" x14ac:dyDescent="0.25">
      <c r="A235" s="70" t="s">
        <v>472</v>
      </c>
      <c r="B235" s="69" t="s">
        <v>40</v>
      </c>
      <c r="C235" s="75" t="s">
        <v>57</v>
      </c>
      <c r="D235" s="72">
        <v>0.61599999999999999</v>
      </c>
      <c r="E235" s="76"/>
      <c r="F235" s="73" t="s">
        <v>473</v>
      </c>
      <c r="G235" s="73">
        <v>59000</v>
      </c>
      <c r="H235" s="70" t="s">
        <v>41</v>
      </c>
      <c r="I235" s="74" t="s">
        <v>474</v>
      </c>
    </row>
    <row r="236" spans="1:9" s="17" customFormat="1" ht="15.75" customHeight="1" x14ac:dyDescent="0.25">
      <c r="A236" s="70" t="s">
        <v>472</v>
      </c>
      <c r="B236" s="69" t="s">
        <v>40</v>
      </c>
      <c r="C236" s="75" t="s">
        <v>139</v>
      </c>
      <c r="D236" s="72">
        <v>1.8</v>
      </c>
      <c r="E236" s="72"/>
      <c r="F236" s="73" t="s">
        <v>470</v>
      </c>
      <c r="G236" s="73">
        <v>76200</v>
      </c>
      <c r="H236" s="70" t="s">
        <v>41</v>
      </c>
      <c r="I236" s="74" t="s">
        <v>475</v>
      </c>
    </row>
    <row r="237" spans="1:9" s="17" customFormat="1" ht="15.75" customHeight="1" x14ac:dyDescent="0.25">
      <c r="A237" s="70" t="s">
        <v>476</v>
      </c>
      <c r="B237" s="69" t="s">
        <v>40</v>
      </c>
      <c r="C237" s="75">
        <v>20</v>
      </c>
      <c r="D237" s="72">
        <v>1.0620000000000001</v>
      </c>
      <c r="E237" s="76"/>
      <c r="F237" s="73"/>
      <c r="G237" s="73">
        <v>44200</v>
      </c>
      <c r="H237" s="70" t="s">
        <v>41</v>
      </c>
      <c r="I237" s="74" t="s">
        <v>477</v>
      </c>
    </row>
    <row r="238" spans="1:9" s="17" customFormat="1" ht="15.75" customHeight="1" x14ac:dyDescent="0.25">
      <c r="A238" s="70" t="s">
        <v>478</v>
      </c>
      <c r="B238" s="69" t="s">
        <v>36</v>
      </c>
      <c r="C238" s="75">
        <v>20</v>
      </c>
      <c r="D238" s="72">
        <v>0.93400000000000005</v>
      </c>
      <c r="E238" s="72"/>
      <c r="F238" s="73"/>
      <c r="G238" s="73">
        <v>44000</v>
      </c>
      <c r="H238" s="70" t="s">
        <v>50</v>
      </c>
      <c r="I238" s="74" t="s">
        <v>479</v>
      </c>
    </row>
    <row r="239" spans="1:9" s="17" customFormat="1" ht="15.75" customHeight="1" x14ac:dyDescent="0.25">
      <c r="A239" s="70" t="s">
        <v>480</v>
      </c>
      <c r="B239" s="69" t="s">
        <v>40</v>
      </c>
      <c r="C239" s="75" t="s">
        <v>481</v>
      </c>
      <c r="D239" s="72">
        <v>0.84499999999999997</v>
      </c>
      <c r="E239" s="72"/>
      <c r="F239" s="73"/>
      <c r="G239" s="73">
        <v>100500</v>
      </c>
      <c r="H239" s="70" t="s">
        <v>82</v>
      </c>
      <c r="I239" s="74" t="s">
        <v>482</v>
      </c>
    </row>
    <row r="240" spans="1:9" s="17" customFormat="1" ht="15.75" customHeight="1" x14ac:dyDescent="0.25">
      <c r="A240" s="70" t="s">
        <v>483</v>
      </c>
      <c r="B240" s="69" t="s">
        <v>40</v>
      </c>
      <c r="C240" s="75">
        <v>20</v>
      </c>
      <c r="D240" s="72">
        <v>7.2450000000000001</v>
      </c>
      <c r="E240" s="72"/>
      <c r="F240" s="73" t="s">
        <v>484</v>
      </c>
      <c r="G240" s="73">
        <v>72900</v>
      </c>
      <c r="H240" s="70" t="s">
        <v>85</v>
      </c>
      <c r="I240" s="74" t="s">
        <v>485</v>
      </c>
    </row>
    <row r="241" spans="1:9" s="17" customFormat="1" ht="15.75" customHeight="1" x14ac:dyDescent="0.25">
      <c r="A241" s="70" t="s">
        <v>486</v>
      </c>
      <c r="B241" s="69" t="s">
        <v>40</v>
      </c>
      <c r="C241" s="75" t="s">
        <v>57</v>
      </c>
      <c r="D241" s="72">
        <v>0.59</v>
      </c>
      <c r="E241" s="72"/>
      <c r="F241" s="73" t="s">
        <v>484</v>
      </c>
      <c r="G241" s="73">
        <v>72900</v>
      </c>
      <c r="H241" s="70" t="s">
        <v>487</v>
      </c>
      <c r="I241" s="74" t="s">
        <v>488</v>
      </c>
    </row>
    <row r="242" spans="1:9" s="17" customFormat="1" ht="15.75" customHeight="1" x14ac:dyDescent="0.25">
      <c r="A242" s="70" t="s">
        <v>483</v>
      </c>
      <c r="B242" s="69" t="s">
        <v>40</v>
      </c>
      <c r="C242" s="75" t="s">
        <v>57</v>
      </c>
      <c r="D242" s="72">
        <v>14.509</v>
      </c>
      <c r="E242" s="72"/>
      <c r="F242" s="73" t="s">
        <v>484</v>
      </c>
      <c r="G242" s="73">
        <v>77200</v>
      </c>
      <c r="H242" s="70" t="s">
        <v>85</v>
      </c>
      <c r="I242" s="74" t="s">
        <v>489</v>
      </c>
    </row>
    <row r="243" spans="1:9" s="17" customFormat="1" ht="15.75" customHeight="1" x14ac:dyDescent="0.25">
      <c r="A243" s="70" t="s">
        <v>490</v>
      </c>
      <c r="B243" s="69" t="s">
        <v>40</v>
      </c>
      <c r="C243" s="75" t="s">
        <v>74</v>
      </c>
      <c r="D243" s="72">
        <v>0.33600000000000002</v>
      </c>
      <c r="E243" s="72"/>
      <c r="F243" s="73" t="s">
        <v>122</v>
      </c>
      <c r="G243" s="73">
        <v>47100</v>
      </c>
      <c r="H243" s="70" t="s">
        <v>60</v>
      </c>
      <c r="I243" s="74" t="s">
        <v>491</v>
      </c>
    </row>
    <row r="244" spans="1:9" s="17" customFormat="1" ht="15.75" customHeight="1" x14ac:dyDescent="0.25">
      <c r="A244" s="70" t="s">
        <v>492</v>
      </c>
      <c r="B244" s="69" t="s">
        <v>36</v>
      </c>
      <c r="C244" s="75">
        <v>20</v>
      </c>
      <c r="D244" s="72">
        <v>0.47300000000000003</v>
      </c>
      <c r="E244" s="72"/>
      <c r="F244" s="73"/>
      <c r="G244" s="73">
        <v>44000</v>
      </c>
      <c r="H244" s="70" t="s">
        <v>50</v>
      </c>
      <c r="I244" s="74" t="s">
        <v>58</v>
      </c>
    </row>
    <row r="245" spans="1:9" s="17" customFormat="1" ht="15.75" customHeight="1" x14ac:dyDescent="0.25">
      <c r="A245" s="70" t="s">
        <v>493</v>
      </c>
      <c r="B245" s="69" t="s">
        <v>36</v>
      </c>
      <c r="C245" s="75" t="s">
        <v>458</v>
      </c>
      <c r="D245" s="72">
        <v>0.26</v>
      </c>
      <c r="E245" s="72"/>
      <c r="F245" s="73"/>
      <c r="G245" s="73">
        <v>49600</v>
      </c>
      <c r="H245" s="70" t="s">
        <v>494</v>
      </c>
      <c r="I245" s="74" t="s">
        <v>495</v>
      </c>
    </row>
    <row r="246" spans="1:9" s="17" customFormat="1" ht="15.75" customHeight="1" x14ac:dyDescent="0.25">
      <c r="A246" s="70" t="s">
        <v>496</v>
      </c>
      <c r="B246" s="69" t="s">
        <v>40</v>
      </c>
      <c r="C246" s="75" t="s">
        <v>458</v>
      </c>
      <c r="D246" s="72">
        <v>0.48099999999999998</v>
      </c>
      <c r="E246" s="72"/>
      <c r="F246" s="73"/>
      <c r="G246" s="73">
        <v>62000</v>
      </c>
      <c r="H246" s="70" t="s">
        <v>41</v>
      </c>
      <c r="I246" s="74" t="s">
        <v>497</v>
      </c>
    </row>
    <row r="247" spans="1:9" s="17" customFormat="1" ht="15.75" customHeight="1" x14ac:dyDescent="0.25">
      <c r="A247" s="70" t="s">
        <v>498</v>
      </c>
      <c r="B247" s="69" t="s">
        <v>40</v>
      </c>
      <c r="C247" s="75" t="s">
        <v>139</v>
      </c>
      <c r="D247" s="72">
        <v>0.112</v>
      </c>
      <c r="E247" s="72"/>
      <c r="F247" s="73" t="s">
        <v>122</v>
      </c>
      <c r="G247" s="73">
        <v>69900</v>
      </c>
      <c r="H247" s="70" t="s">
        <v>41</v>
      </c>
      <c r="I247" s="74" t="s">
        <v>499</v>
      </c>
    </row>
    <row r="248" spans="1:9" s="17" customFormat="1" ht="15.75" customHeight="1" x14ac:dyDescent="0.25">
      <c r="A248" s="70" t="s">
        <v>500</v>
      </c>
      <c r="B248" s="69" t="s">
        <v>40</v>
      </c>
      <c r="C248" s="75" t="s">
        <v>57</v>
      </c>
      <c r="D248" s="72">
        <v>13.058999999999999</v>
      </c>
      <c r="E248" s="72"/>
      <c r="F248" s="73">
        <v>75900</v>
      </c>
      <c r="G248" s="73">
        <v>77200</v>
      </c>
      <c r="H248" s="70" t="s">
        <v>85</v>
      </c>
      <c r="I248" s="74" t="s">
        <v>501</v>
      </c>
    </row>
    <row r="249" spans="1:9" s="17" customFormat="1" ht="15.75" customHeight="1" x14ac:dyDescent="0.25">
      <c r="A249" s="70" t="s">
        <v>502</v>
      </c>
      <c r="B249" s="69" t="s">
        <v>40</v>
      </c>
      <c r="C249" s="75" t="s">
        <v>139</v>
      </c>
      <c r="D249" s="72">
        <v>13.326000000000001</v>
      </c>
      <c r="E249" s="76"/>
      <c r="F249" s="73" t="s">
        <v>503</v>
      </c>
      <c r="G249" s="73">
        <v>89900</v>
      </c>
      <c r="H249" s="70" t="s">
        <v>76</v>
      </c>
      <c r="I249" s="74" t="s">
        <v>504</v>
      </c>
    </row>
    <row r="250" spans="1:9" s="17" customFormat="1" ht="15.75" customHeight="1" x14ac:dyDescent="0.25">
      <c r="A250" s="70" t="s">
        <v>505</v>
      </c>
      <c r="B250" s="69" t="s">
        <v>40</v>
      </c>
      <c r="C250" s="75" t="s">
        <v>139</v>
      </c>
      <c r="D250" s="72">
        <v>4.2140000000000004</v>
      </c>
      <c r="E250" s="76"/>
      <c r="F250" s="73" t="s">
        <v>506</v>
      </c>
      <c r="G250" s="73">
        <v>99900</v>
      </c>
      <c r="H250" s="70" t="s">
        <v>76</v>
      </c>
      <c r="I250" s="74" t="s">
        <v>507</v>
      </c>
    </row>
    <row r="251" spans="1:9" s="17" customFormat="1" ht="15.75" customHeight="1" x14ac:dyDescent="0.25">
      <c r="A251" s="70" t="s">
        <v>508</v>
      </c>
      <c r="B251" s="69" t="s">
        <v>40</v>
      </c>
      <c r="C251" s="75" t="s">
        <v>509</v>
      </c>
      <c r="D251" s="72">
        <v>0.47099999999999997</v>
      </c>
      <c r="E251" s="72"/>
      <c r="F251" s="73" t="s">
        <v>122</v>
      </c>
      <c r="G251" s="73">
        <v>67100</v>
      </c>
      <c r="H251" s="70" t="s">
        <v>41</v>
      </c>
      <c r="I251" s="74" t="s">
        <v>510</v>
      </c>
    </row>
    <row r="252" spans="1:9" s="28" customFormat="1" ht="15.75" customHeight="1" x14ac:dyDescent="0.25">
      <c r="A252" s="70" t="s">
        <v>508</v>
      </c>
      <c r="B252" s="69" t="s">
        <v>40</v>
      </c>
      <c r="C252" s="75" t="s">
        <v>57</v>
      </c>
      <c r="D252" s="72">
        <v>1.2949999999999999</v>
      </c>
      <c r="E252" s="72"/>
      <c r="F252" s="73"/>
      <c r="G252" s="73">
        <v>74900</v>
      </c>
      <c r="H252" s="70" t="s">
        <v>85</v>
      </c>
      <c r="I252" s="74" t="s">
        <v>511</v>
      </c>
    </row>
    <row r="253" spans="1:9" s="17" customFormat="1" ht="15.75" customHeight="1" x14ac:dyDescent="0.25">
      <c r="A253" s="70" t="s">
        <v>512</v>
      </c>
      <c r="B253" s="69" t="s">
        <v>40</v>
      </c>
      <c r="C253" s="75" t="s">
        <v>71</v>
      </c>
      <c r="D253" s="72">
        <v>0.51</v>
      </c>
      <c r="E253" s="72"/>
      <c r="F253" s="73" t="s">
        <v>122</v>
      </c>
      <c r="G253" s="73">
        <v>36600</v>
      </c>
      <c r="H253" s="70" t="s">
        <v>41</v>
      </c>
      <c r="I253" s="74" t="s">
        <v>513</v>
      </c>
    </row>
    <row r="254" spans="1:9" s="17" customFormat="1" ht="15.75" customHeight="1" x14ac:dyDescent="0.25">
      <c r="A254" s="70" t="s">
        <v>514</v>
      </c>
      <c r="B254" s="69" t="s">
        <v>40</v>
      </c>
      <c r="C254" s="75" t="s">
        <v>71</v>
      </c>
      <c r="D254" s="72">
        <v>1.1399999999999999</v>
      </c>
      <c r="E254" s="72"/>
      <c r="F254" s="73" t="s">
        <v>122</v>
      </c>
      <c r="G254" s="73">
        <v>44900</v>
      </c>
      <c r="H254" s="70" t="s">
        <v>41</v>
      </c>
      <c r="I254" s="74" t="s">
        <v>515</v>
      </c>
    </row>
    <row r="255" spans="1:9" s="17" customFormat="1" ht="15.75" customHeight="1" x14ac:dyDescent="0.25">
      <c r="A255" s="70" t="s">
        <v>516</v>
      </c>
      <c r="B255" s="69" t="s">
        <v>40</v>
      </c>
      <c r="C255" s="75" t="s">
        <v>311</v>
      </c>
      <c r="D255" s="72">
        <v>0.53</v>
      </c>
      <c r="E255" s="72"/>
      <c r="F255" s="73"/>
      <c r="G255" s="73">
        <v>205600</v>
      </c>
      <c r="H255" s="70" t="s">
        <v>82</v>
      </c>
      <c r="I255" s="74" t="s">
        <v>322</v>
      </c>
    </row>
    <row r="256" spans="1:9" s="17" customFormat="1" ht="15.75" customHeight="1" x14ac:dyDescent="0.25">
      <c r="A256" s="70" t="s">
        <v>517</v>
      </c>
      <c r="B256" s="69" t="s">
        <v>40</v>
      </c>
      <c r="C256" s="75" t="s">
        <v>139</v>
      </c>
      <c r="D256" s="72">
        <v>0.112</v>
      </c>
      <c r="E256" s="72"/>
      <c r="F256" s="73" t="s">
        <v>122</v>
      </c>
      <c r="G256" s="73">
        <v>69900</v>
      </c>
      <c r="H256" s="70" t="s">
        <v>41</v>
      </c>
      <c r="I256" s="74" t="s">
        <v>518</v>
      </c>
    </row>
    <row r="257" spans="1:9" s="17" customFormat="1" ht="15.75" customHeight="1" x14ac:dyDescent="0.25">
      <c r="A257" s="70" t="s">
        <v>519</v>
      </c>
      <c r="B257" s="69" t="s">
        <v>40</v>
      </c>
      <c r="C257" s="75" t="s">
        <v>139</v>
      </c>
      <c r="D257" s="72">
        <v>0.29399999999999998</v>
      </c>
      <c r="E257" s="72"/>
      <c r="F257" s="73" t="s">
        <v>122</v>
      </c>
      <c r="G257" s="73">
        <v>73200</v>
      </c>
      <c r="H257" s="70" t="s">
        <v>41</v>
      </c>
      <c r="I257" s="74" t="s">
        <v>520</v>
      </c>
    </row>
    <row r="258" spans="1:9" s="28" customFormat="1" ht="15.75" customHeight="1" x14ac:dyDescent="0.25">
      <c r="A258" s="70" t="s">
        <v>521</v>
      </c>
      <c r="B258" s="69" t="s">
        <v>40</v>
      </c>
      <c r="C258" s="75" t="s">
        <v>57</v>
      </c>
      <c r="D258" s="72">
        <v>2.65</v>
      </c>
      <c r="E258" s="76"/>
      <c r="F258" s="73">
        <v>69900</v>
      </c>
      <c r="G258" s="73">
        <v>73200</v>
      </c>
      <c r="H258" s="70" t="s">
        <v>85</v>
      </c>
      <c r="I258" s="74" t="s">
        <v>522</v>
      </c>
    </row>
    <row r="259" spans="1:9" s="17" customFormat="1" ht="15.75" customHeight="1" x14ac:dyDescent="0.25">
      <c r="A259" s="70" t="s">
        <v>523</v>
      </c>
      <c r="B259" s="69" t="s">
        <v>40</v>
      </c>
      <c r="C259" s="75">
        <v>20</v>
      </c>
      <c r="D259" s="72">
        <v>0.47499999999999998</v>
      </c>
      <c r="E259" s="72"/>
      <c r="F259" s="73" t="s">
        <v>122</v>
      </c>
      <c r="G259" s="73">
        <v>47700</v>
      </c>
      <c r="H259" s="70" t="s">
        <v>41</v>
      </c>
      <c r="I259" s="74" t="s">
        <v>524</v>
      </c>
    </row>
    <row r="260" spans="1:9" s="17" customFormat="1" ht="15.75" customHeight="1" x14ac:dyDescent="0.25">
      <c r="A260" s="70" t="s">
        <v>523</v>
      </c>
      <c r="B260" s="69" t="s">
        <v>40</v>
      </c>
      <c r="C260" s="75" t="s">
        <v>57</v>
      </c>
      <c r="D260" s="72">
        <v>1.03</v>
      </c>
      <c r="E260" s="72"/>
      <c r="F260" s="73">
        <v>65000</v>
      </c>
      <c r="G260" s="73">
        <v>67700</v>
      </c>
      <c r="H260" s="70" t="s">
        <v>85</v>
      </c>
      <c r="I260" s="74" t="s">
        <v>525</v>
      </c>
    </row>
    <row r="261" spans="1:9" s="17" customFormat="1" ht="15.75" customHeight="1" x14ac:dyDescent="0.25">
      <c r="A261" s="70" t="s">
        <v>526</v>
      </c>
      <c r="B261" s="69" t="s">
        <v>40</v>
      </c>
      <c r="C261" s="75">
        <v>20</v>
      </c>
      <c r="D261" s="72">
        <v>1.1499999999999999</v>
      </c>
      <c r="E261" s="72"/>
      <c r="F261" s="73"/>
      <c r="G261" s="73">
        <v>72200</v>
      </c>
      <c r="H261" s="70" t="s">
        <v>85</v>
      </c>
      <c r="I261" s="74" t="s">
        <v>269</v>
      </c>
    </row>
    <row r="262" spans="1:9" s="17" customFormat="1" ht="15.75" customHeight="1" x14ac:dyDescent="0.25">
      <c r="A262" s="70" t="s">
        <v>526</v>
      </c>
      <c r="B262" s="69" t="s">
        <v>40</v>
      </c>
      <c r="C262" s="75" t="s">
        <v>57</v>
      </c>
      <c r="D262" s="72">
        <v>0.64</v>
      </c>
      <c r="E262" s="72"/>
      <c r="F262" s="73"/>
      <c r="G262" s="73">
        <v>76200</v>
      </c>
      <c r="H262" s="70" t="s">
        <v>85</v>
      </c>
      <c r="I262" s="74" t="s">
        <v>325</v>
      </c>
    </row>
    <row r="263" spans="1:9" s="17" customFormat="1" ht="15.75" customHeight="1" x14ac:dyDescent="0.25">
      <c r="A263" s="70" t="s">
        <v>527</v>
      </c>
      <c r="B263" s="69" t="s">
        <v>40</v>
      </c>
      <c r="C263" s="75">
        <v>20</v>
      </c>
      <c r="D263" s="72">
        <v>1.1830000000000001</v>
      </c>
      <c r="E263" s="72"/>
      <c r="F263" s="73"/>
      <c r="G263" s="73">
        <v>89700</v>
      </c>
      <c r="H263" s="70" t="s">
        <v>82</v>
      </c>
      <c r="I263" s="74" t="s">
        <v>528</v>
      </c>
    </row>
    <row r="264" spans="1:9" s="17" customFormat="1" ht="15.75" customHeight="1" x14ac:dyDescent="0.25">
      <c r="A264" s="70" t="s">
        <v>529</v>
      </c>
      <c r="B264" s="69" t="s">
        <v>40</v>
      </c>
      <c r="C264" s="75" t="s">
        <v>139</v>
      </c>
      <c r="D264" s="72">
        <v>2.544</v>
      </c>
      <c r="E264" s="78"/>
      <c r="F264" s="73"/>
      <c r="G264" s="73">
        <v>82100</v>
      </c>
      <c r="H264" s="70" t="s">
        <v>41</v>
      </c>
      <c r="I264" s="74" t="s">
        <v>1244</v>
      </c>
    </row>
    <row r="265" spans="1:9" s="17" customFormat="1" ht="15.75" customHeight="1" x14ac:dyDescent="0.25">
      <c r="A265" s="70" t="s">
        <v>530</v>
      </c>
      <c r="B265" s="69" t="s">
        <v>40</v>
      </c>
      <c r="C265" s="71" t="s">
        <v>356</v>
      </c>
      <c r="D265" s="72">
        <f>1.471+0.597</f>
        <v>2.0680000000000001</v>
      </c>
      <c r="E265" s="72"/>
      <c r="F265" s="73" t="s">
        <v>122</v>
      </c>
      <c r="G265" s="73">
        <v>46700</v>
      </c>
      <c r="H265" s="70" t="s">
        <v>41</v>
      </c>
      <c r="I265" s="74" t="s">
        <v>1245</v>
      </c>
    </row>
    <row r="266" spans="1:9" s="17" customFormat="1" ht="15.75" customHeight="1" x14ac:dyDescent="0.25">
      <c r="A266" s="70" t="s">
        <v>531</v>
      </c>
      <c r="B266" s="69" t="s">
        <v>40</v>
      </c>
      <c r="C266" s="75">
        <v>20</v>
      </c>
      <c r="D266" s="72">
        <v>0.59699999999999998</v>
      </c>
      <c r="E266" s="72"/>
      <c r="F266" s="73" t="s">
        <v>122</v>
      </c>
      <c r="G266" s="73">
        <v>54900</v>
      </c>
      <c r="H266" s="70" t="s">
        <v>41</v>
      </c>
      <c r="I266" s="74" t="s">
        <v>532</v>
      </c>
    </row>
    <row r="267" spans="1:9" s="17" customFormat="1" ht="15.75" customHeight="1" x14ac:dyDescent="0.25">
      <c r="A267" s="70" t="s">
        <v>533</v>
      </c>
      <c r="B267" s="69" t="s">
        <v>36</v>
      </c>
      <c r="C267" s="75" t="s">
        <v>534</v>
      </c>
      <c r="D267" s="72">
        <v>0.7</v>
      </c>
      <c r="E267" s="73"/>
      <c r="F267" s="73" t="s">
        <v>122</v>
      </c>
      <c r="G267" s="73">
        <v>49600</v>
      </c>
      <c r="H267" s="70" t="s">
        <v>494</v>
      </c>
      <c r="I267" s="74" t="s">
        <v>535</v>
      </c>
    </row>
    <row r="268" spans="1:9" s="17" customFormat="1" ht="15.75" customHeight="1" x14ac:dyDescent="0.25">
      <c r="A268" s="70" t="s">
        <v>536</v>
      </c>
      <c r="B268" s="69" t="s">
        <v>40</v>
      </c>
      <c r="C268" s="75">
        <v>20</v>
      </c>
      <c r="D268" s="72">
        <v>1.35</v>
      </c>
      <c r="E268" s="72"/>
      <c r="F268" s="73" t="s">
        <v>122</v>
      </c>
      <c r="G268" s="73">
        <v>59800</v>
      </c>
      <c r="H268" s="70" t="s">
        <v>41</v>
      </c>
      <c r="I268" s="74"/>
    </row>
    <row r="269" spans="1:9" s="28" customFormat="1" ht="15.75" customHeight="1" x14ac:dyDescent="0.25">
      <c r="A269" s="70" t="s">
        <v>537</v>
      </c>
      <c r="B269" s="69" t="s">
        <v>40</v>
      </c>
      <c r="C269" s="75" t="s">
        <v>57</v>
      </c>
      <c r="D269" s="72">
        <v>0.58499999999999996</v>
      </c>
      <c r="E269" s="76"/>
      <c r="F269" s="73"/>
      <c r="G269" s="73">
        <v>69900</v>
      </c>
      <c r="H269" s="70" t="s">
        <v>85</v>
      </c>
      <c r="I269" s="74" t="s">
        <v>538</v>
      </c>
    </row>
    <row r="270" spans="1:9" s="17" customFormat="1" ht="15.75" customHeight="1" x14ac:dyDescent="0.25">
      <c r="A270" s="70" t="s">
        <v>539</v>
      </c>
      <c r="B270" s="69" t="s">
        <v>40</v>
      </c>
      <c r="C270" s="75" t="s">
        <v>57</v>
      </c>
      <c r="D270" s="72">
        <v>0.72099999999999997</v>
      </c>
      <c r="E270" s="72"/>
      <c r="F270" s="73" t="s">
        <v>122</v>
      </c>
      <c r="G270" s="73">
        <v>79200</v>
      </c>
      <c r="H270" s="70" t="s">
        <v>41</v>
      </c>
      <c r="I270" s="74" t="s">
        <v>540</v>
      </c>
    </row>
    <row r="271" spans="1:9" s="28" customFormat="1" ht="15.75" customHeight="1" x14ac:dyDescent="0.25">
      <c r="A271" s="70" t="s">
        <v>541</v>
      </c>
      <c r="B271" s="69" t="s">
        <v>40</v>
      </c>
      <c r="C271" s="75" t="s">
        <v>71</v>
      </c>
      <c r="D271" s="72">
        <v>0.60000000000000009</v>
      </c>
      <c r="E271" s="72"/>
      <c r="F271" s="73" t="s">
        <v>66</v>
      </c>
      <c r="G271" s="73">
        <v>38400</v>
      </c>
      <c r="H271" s="70" t="s">
        <v>41</v>
      </c>
      <c r="I271" s="74" t="s">
        <v>256</v>
      </c>
    </row>
    <row r="272" spans="1:9" s="28" customFormat="1" ht="15.75" customHeight="1" x14ac:dyDescent="0.25">
      <c r="A272" s="70" t="s">
        <v>542</v>
      </c>
      <c r="B272" s="69" t="s">
        <v>40</v>
      </c>
      <c r="C272" s="75" t="s">
        <v>71</v>
      </c>
      <c r="D272" s="72">
        <v>0.65100000000000002</v>
      </c>
      <c r="E272" s="72"/>
      <c r="F272" s="73" t="s">
        <v>66</v>
      </c>
      <c r="G272" s="73">
        <v>28400</v>
      </c>
      <c r="H272" s="70" t="s">
        <v>41</v>
      </c>
      <c r="I272" s="74" t="s">
        <v>543</v>
      </c>
    </row>
    <row r="273" spans="1:9" s="17" customFormat="1" ht="15.75" customHeight="1" x14ac:dyDescent="0.25">
      <c r="A273" s="70" t="s">
        <v>544</v>
      </c>
      <c r="B273" s="69" t="s">
        <v>40</v>
      </c>
      <c r="C273" s="75" t="s">
        <v>139</v>
      </c>
      <c r="D273" s="72">
        <v>0.71</v>
      </c>
      <c r="E273" s="72"/>
      <c r="F273" s="73" t="s">
        <v>122</v>
      </c>
      <c r="G273" s="73">
        <v>79200</v>
      </c>
      <c r="H273" s="70" t="s">
        <v>41</v>
      </c>
      <c r="I273" s="74" t="s">
        <v>545</v>
      </c>
    </row>
    <row r="274" spans="1:9" s="17" customFormat="1" ht="15.75" customHeight="1" x14ac:dyDescent="0.25">
      <c r="A274" s="70" t="s">
        <v>546</v>
      </c>
      <c r="B274" s="69" t="s">
        <v>36</v>
      </c>
      <c r="C274" s="75" t="s">
        <v>547</v>
      </c>
      <c r="D274" s="72">
        <v>0.53100000000000003</v>
      </c>
      <c r="E274" s="72"/>
      <c r="F274" s="73"/>
      <c r="G274" s="73">
        <v>81500</v>
      </c>
      <c r="H274" s="70" t="s">
        <v>82</v>
      </c>
      <c r="I274" s="74" t="s">
        <v>213</v>
      </c>
    </row>
    <row r="275" spans="1:9" s="28" customFormat="1" ht="15.75" customHeight="1" x14ac:dyDescent="0.25">
      <c r="A275" s="70" t="s">
        <v>548</v>
      </c>
      <c r="B275" s="69" t="s">
        <v>40</v>
      </c>
      <c r="C275" s="75" t="s">
        <v>57</v>
      </c>
      <c r="D275" s="72">
        <v>0.97499999999999998</v>
      </c>
      <c r="E275" s="72"/>
      <c r="F275" s="73"/>
      <c r="G275" s="73">
        <v>72200</v>
      </c>
      <c r="H275" s="70" t="s">
        <v>85</v>
      </c>
      <c r="I275" s="74" t="s">
        <v>549</v>
      </c>
    </row>
    <row r="276" spans="1:9" s="17" customFormat="1" ht="15.75" customHeight="1" x14ac:dyDescent="0.25">
      <c r="A276" s="70" t="s">
        <v>550</v>
      </c>
      <c r="B276" s="69" t="s">
        <v>40</v>
      </c>
      <c r="C276" s="71" t="s">
        <v>356</v>
      </c>
      <c r="D276" s="72">
        <v>0.77800000000000002</v>
      </c>
      <c r="E276" s="72"/>
      <c r="F276" s="73" t="s">
        <v>122</v>
      </c>
      <c r="G276" s="73">
        <v>46700</v>
      </c>
      <c r="H276" s="70" t="s">
        <v>41</v>
      </c>
      <c r="I276" s="79" t="s">
        <v>551</v>
      </c>
    </row>
    <row r="277" spans="1:9" s="28" customFormat="1" ht="15.75" customHeight="1" x14ac:dyDescent="0.25">
      <c r="A277" s="70" t="s">
        <v>550</v>
      </c>
      <c r="B277" s="69" t="s">
        <v>40</v>
      </c>
      <c r="C277" s="75" t="s">
        <v>57</v>
      </c>
      <c r="D277" s="72">
        <v>0.68700000000000006</v>
      </c>
      <c r="E277" s="72"/>
      <c r="F277" s="73"/>
      <c r="G277" s="73">
        <v>64900</v>
      </c>
      <c r="H277" s="70" t="s">
        <v>85</v>
      </c>
      <c r="I277" s="74" t="s">
        <v>552</v>
      </c>
    </row>
    <row r="278" spans="1:9" s="28" customFormat="1" ht="15.75" customHeight="1" x14ac:dyDescent="0.25">
      <c r="A278" s="70" t="s">
        <v>553</v>
      </c>
      <c r="B278" s="69" t="s">
        <v>40</v>
      </c>
      <c r="C278" s="75" t="s">
        <v>57</v>
      </c>
      <c r="D278" s="72">
        <v>7.4249999999999998</v>
      </c>
      <c r="E278" s="72"/>
      <c r="F278" s="73">
        <v>72200</v>
      </c>
      <c r="G278" s="73">
        <v>75000</v>
      </c>
      <c r="H278" s="70" t="s">
        <v>85</v>
      </c>
      <c r="I278" s="74" t="s">
        <v>554</v>
      </c>
    </row>
    <row r="279" spans="1:9" s="17" customFormat="1" ht="15.75" customHeight="1" x14ac:dyDescent="0.25">
      <c r="A279" s="70" t="s">
        <v>555</v>
      </c>
      <c r="B279" s="69" t="s">
        <v>40</v>
      </c>
      <c r="C279" s="75" t="s">
        <v>139</v>
      </c>
      <c r="D279" s="72">
        <v>0.49099999999999999</v>
      </c>
      <c r="E279" s="72"/>
      <c r="F279" s="73" t="s">
        <v>122</v>
      </c>
      <c r="G279" s="73">
        <v>72200</v>
      </c>
      <c r="H279" s="70" t="s">
        <v>41</v>
      </c>
      <c r="I279" s="74" t="s">
        <v>556</v>
      </c>
    </row>
    <row r="280" spans="1:9" s="17" customFormat="1" ht="15.75" customHeight="1" x14ac:dyDescent="0.25">
      <c r="A280" s="70" t="s">
        <v>557</v>
      </c>
      <c r="B280" s="69" t="s">
        <v>40</v>
      </c>
      <c r="C280" s="75" t="s">
        <v>558</v>
      </c>
      <c r="D280" s="72">
        <v>2.0510000000000002</v>
      </c>
      <c r="E280" s="72"/>
      <c r="F280" s="73" t="s">
        <v>559</v>
      </c>
      <c r="G280" s="73">
        <v>75000</v>
      </c>
      <c r="H280" s="70" t="s">
        <v>41</v>
      </c>
      <c r="I280" s="74" t="s">
        <v>560</v>
      </c>
    </row>
    <row r="281" spans="1:9" s="17" customFormat="1" ht="15.75" customHeight="1" x14ac:dyDescent="0.25">
      <c r="A281" s="70" t="s">
        <v>557</v>
      </c>
      <c r="B281" s="69" t="s">
        <v>40</v>
      </c>
      <c r="C281" s="75" t="s">
        <v>558</v>
      </c>
      <c r="D281" s="72">
        <v>6</v>
      </c>
      <c r="E281" s="76"/>
      <c r="F281" s="73"/>
      <c r="G281" s="73">
        <v>94900</v>
      </c>
      <c r="H281" s="70" t="s">
        <v>448</v>
      </c>
      <c r="I281" s="74" t="s">
        <v>561</v>
      </c>
    </row>
    <row r="282" spans="1:9" s="28" customFormat="1" ht="15.75" customHeight="1" x14ac:dyDescent="0.25">
      <c r="A282" s="70" t="s">
        <v>562</v>
      </c>
      <c r="B282" s="69" t="s">
        <v>40</v>
      </c>
      <c r="C282" s="75" t="s">
        <v>57</v>
      </c>
      <c r="D282" s="72">
        <v>2.5649999999999999</v>
      </c>
      <c r="E282" s="72"/>
      <c r="F282" s="73"/>
      <c r="G282" s="73">
        <v>72200</v>
      </c>
      <c r="H282" s="70" t="s">
        <v>85</v>
      </c>
      <c r="I282" s="74" t="s">
        <v>563</v>
      </c>
    </row>
    <row r="283" spans="1:9" s="17" customFormat="1" ht="15.75" customHeight="1" x14ac:dyDescent="0.25">
      <c r="A283" s="70" t="s">
        <v>564</v>
      </c>
      <c r="B283" s="69" t="s">
        <v>40</v>
      </c>
      <c r="C283" s="75" t="s">
        <v>139</v>
      </c>
      <c r="D283" s="72">
        <v>1.802</v>
      </c>
      <c r="E283" s="72"/>
      <c r="F283" s="73" t="s">
        <v>565</v>
      </c>
      <c r="G283" s="73">
        <v>75000</v>
      </c>
      <c r="H283" s="70" t="s">
        <v>41</v>
      </c>
      <c r="I283" s="74" t="s">
        <v>566</v>
      </c>
    </row>
    <row r="284" spans="1:9" s="17" customFormat="1" ht="15.75" customHeight="1" x14ac:dyDescent="0.25">
      <c r="A284" s="70" t="s">
        <v>567</v>
      </c>
      <c r="B284" s="69" t="s">
        <v>40</v>
      </c>
      <c r="C284" s="75" t="s">
        <v>352</v>
      </c>
      <c r="D284" s="72">
        <v>1.073</v>
      </c>
      <c r="E284" s="78"/>
      <c r="F284" s="73" t="s">
        <v>122</v>
      </c>
      <c r="G284" s="73">
        <v>59900</v>
      </c>
      <c r="H284" s="70" t="s">
        <v>41</v>
      </c>
      <c r="I284" s="74" t="s">
        <v>568</v>
      </c>
    </row>
    <row r="285" spans="1:9" s="17" customFormat="1" ht="15.75" customHeight="1" x14ac:dyDescent="0.25">
      <c r="A285" s="70" t="s">
        <v>569</v>
      </c>
      <c r="B285" s="69" t="s">
        <v>40</v>
      </c>
      <c r="C285" s="75" t="s">
        <v>57</v>
      </c>
      <c r="D285" s="72">
        <v>0.85499999999999998</v>
      </c>
      <c r="E285" s="73"/>
      <c r="F285" s="73" t="s">
        <v>570</v>
      </c>
      <c r="G285" s="73">
        <v>72300</v>
      </c>
      <c r="H285" s="70" t="s">
        <v>41</v>
      </c>
      <c r="I285" s="74" t="s">
        <v>571</v>
      </c>
    </row>
    <row r="286" spans="1:9" s="17" customFormat="1" ht="15.75" customHeight="1" x14ac:dyDescent="0.25">
      <c r="A286" s="70" t="s">
        <v>572</v>
      </c>
      <c r="B286" s="69" t="s">
        <v>40</v>
      </c>
      <c r="C286" s="75" t="s">
        <v>139</v>
      </c>
      <c r="D286" s="72">
        <f>1.08-0.658</f>
        <v>0.42200000000000004</v>
      </c>
      <c r="E286" s="72"/>
      <c r="F286" s="73"/>
      <c r="G286" s="73">
        <v>66000</v>
      </c>
      <c r="H286" s="70" t="s">
        <v>41</v>
      </c>
      <c r="I286" s="74" t="s">
        <v>573</v>
      </c>
    </row>
    <row r="287" spans="1:9" s="17" customFormat="1" ht="15.75" customHeight="1" x14ac:dyDescent="0.25">
      <c r="A287" s="70" t="s">
        <v>574</v>
      </c>
      <c r="B287" s="69" t="s">
        <v>40</v>
      </c>
      <c r="C287" s="75" t="s">
        <v>139</v>
      </c>
      <c r="D287" s="72">
        <v>2.1909999999999998</v>
      </c>
      <c r="E287" s="73"/>
      <c r="F287" s="73" t="s">
        <v>575</v>
      </c>
      <c r="G287" s="73">
        <v>81300</v>
      </c>
      <c r="H287" s="70" t="s">
        <v>41</v>
      </c>
      <c r="I287" s="74" t="s">
        <v>1246</v>
      </c>
    </row>
    <row r="288" spans="1:9" s="17" customFormat="1" ht="15.75" customHeight="1" x14ac:dyDescent="0.25">
      <c r="A288" s="70" t="s">
        <v>576</v>
      </c>
      <c r="B288" s="69" t="s">
        <v>40</v>
      </c>
      <c r="C288" s="75" t="s">
        <v>139</v>
      </c>
      <c r="D288" s="72">
        <v>1.206</v>
      </c>
      <c r="E288" s="73"/>
      <c r="F288" s="73" t="s">
        <v>575</v>
      </c>
      <c r="G288" s="73">
        <v>81300</v>
      </c>
      <c r="H288" s="70" t="s">
        <v>41</v>
      </c>
      <c r="I288" s="74" t="s">
        <v>577</v>
      </c>
    </row>
    <row r="289" spans="1:9" s="17" customFormat="1" ht="15.75" customHeight="1" x14ac:dyDescent="0.25">
      <c r="A289" s="70" t="s">
        <v>578</v>
      </c>
      <c r="B289" s="69" t="s">
        <v>40</v>
      </c>
      <c r="C289" s="75" t="s">
        <v>139</v>
      </c>
      <c r="D289" s="72">
        <v>1.585</v>
      </c>
      <c r="E289" s="73"/>
      <c r="F289" s="73" t="s">
        <v>575</v>
      </c>
      <c r="G289" s="73">
        <v>81300</v>
      </c>
      <c r="H289" s="70" t="s">
        <v>41</v>
      </c>
      <c r="I289" s="74" t="s">
        <v>579</v>
      </c>
    </row>
    <row r="290" spans="1:9" s="17" customFormat="1" ht="15.75" customHeight="1" x14ac:dyDescent="0.25">
      <c r="A290" s="70" t="s">
        <v>580</v>
      </c>
      <c r="B290" s="69" t="s">
        <v>40</v>
      </c>
      <c r="C290" s="75" t="s">
        <v>57</v>
      </c>
      <c r="D290" s="72">
        <v>0.51500000000000001</v>
      </c>
      <c r="E290" s="72"/>
      <c r="F290" s="73"/>
      <c r="G290" s="73">
        <v>72900</v>
      </c>
      <c r="H290" s="70" t="s">
        <v>85</v>
      </c>
      <c r="I290" s="74" t="s">
        <v>581</v>
      </c>
    </row>
    <row r="291" spans="1:9" s="17" customFormat="1" ht="15.75" customHeight="1" x14ac:dyDescent="0.25">
      <c r="A291" s="70" t="s">
        <v>582</v>
      </c>
      <c r="B291" s="69" t="s">
        <v>40</v>
      </c>
      <c r="C291" s="75" t="s">
        <v>57</v>
      </c>
      <c r="D291" s="72">
        <v>2.48</v>
      </c>
      <c r="E291" s="72"/>
      <c r="F291" s="73">
        <v>70900</v>
      </c>
      <c r="G291" s="73">
        <v>72900</v>
      </c>
      <c r="H291" s="70" t="s">
        <v>85</v>
      </c>
      <c r="I291" s="74" t="s">
        <v>583</v>
      </c>
    </row>
    <row r="292" spans="1:9" s="17" customFormat="1" ht="15.75" customHeight="1" x14ac:dyDescent="0.25">
      <c r="A292" s="70" t="s">
        <v>584</v>
      </c>
      <c r="B292" s="69" t="s">
        <v>36</v>
      </c>
      <c r="C292" s="75" t="s">
        <v>57</v>
      </c>
      <c r="D292" s="72">
        <v>1.4849999999999999</v>
      </c>
      <c r="E292" s="72"/>
      <c r="F292" s="73"/>
      <c r="G292" s="73">
        <v>85600</v>
      </c>
      <c r="H292" s="70" t="s">
        <v>82</v>
      </c>
      <c r="I292" s="74" t="s">
        <v>585</v>
      </c>
    </row>
    <row r="293" spans="1:9" s="17" customFormat="1" ht="15.75" customHeight="1" x14ac:dyDescent="0.25">
      <c r="A293" s="70" t="s">
        <v>586</v>
      </c>
      <c r="B293" s="69" t="s">
        <v>40</v>
      </c>
      <c r="C293" s="75" t="s">
        <v>57</v>
      </c>
      <c r="D293" s="72">
        <v>0.74199999999999999</v>
      </c>
      <c r="E293" s="72"/>
      <c r="F293" s="73" t="s">
        <v>122</v>
      </c>
      <c r="G293" s="73">
        <v>59200</v>
      </c>
      <c r="H293" s="70" t="s">
        <v>85</v>
      </c>
      <c r="I293" s="74" t="s">
        <v>587</v>
      </c>
    </row>
    <row r="294" spans="1:9" s="17" customFormat="1" ht="15.75" customHeight="1" x14ac:dyDescent="0.25">
      <c r="A294" s="70" t="s">
        <v>588</v>
      </c>
      <c r="B294" s="69" t="s">
        <v>40</v>
      </c>
      <c r="C294" s="75" t="s">
        <v>57</v>
      </c>
      <c r="D294" s="72">
        <v>0.73</v>
      </c>
      <c r="E294" s="72"/>
      <c r="F294" s="73" t="s">
        <v>589</v>
      </c>
      <c r="G294" s="73">
        <v>75200</v>
      </c>
      <c r="H294" s="70" t="s">
        <v>85</v>
      </c>
      <c r="I294" s="74" t="s">
        <v>590</v>
      </c>
    </row>
    <row r="295" spans="1:9" s="28" customFormat="1" ht="15.75" customHeight="1" x14ac:dyDescent="0.25">
      <c r="A295" s="70" t="s">
        <v>591</v>
      </c>
      <c r="B295" s="69" t="s">
        <v>40</v>
      </c>
      <c r="C295" s="75" t="s">
        <v>349</v>
      </c>
      <c r="D295" s="72">
        <f>2.329-0.809-0.658</f>
        <v>0.86199999999999999</v>
      </c>
      <c r="E295" s="72"/>
      <c r="F295" s="73" t="s">
        <v>592</v>
      </c>
      <c r="G295" s="73">
        <v>57900</v>
      </c>
      <c r="H295" s="70" t="s">
        <v>41</v>
      </c>
      <c r="I295" s="74" t="s">
        <v>593</v>
      </c>
    </row>
    <row r="296" spans="1:9" s="17" customFormat="1" ht="15.75" customHeight="1" x14ac:dyDescent="0.25">
      <c r="A296" s="70" t="s">
        <v>594</v>
      </c>
      <c r="B296" s="69" t="s">
        <v>40</v>
      </c>
      <c r="C296" s="75">
        <v>20</v>
      </c>
      <c r="D296" s="72">
        <v>1.5580000000000001</v>
      </c>
      <c r="E296" s="72"/>
      <c r="F296" s="73" t="s">
        <v>122</v>
      </c>
      <c r="G296" s="73">
        <v>69900</v>
      </c>
      <c r="H296" s="70" t="s">
        <v>76</v>
      </c>
      <c r="I296" s="74" t="s">
        <v>595</v>
      </c>
    </row>
    <row r="297" spans="1:9" s="17" customFormat="1" ht="15.75" customHeight="1" x14ac:dyDescent="0.25">
      <c r="A297" s="70" t="s">
        <v>596</v>
      </c>
      <c r="B297" s="69" t="s">
        <v>40</v>
      </c>
      <c r="C297" s="75" t="s">
        <v>57</v>
      </c>
      <c r="D297" s="72">
        <v>6.2290000000000001</v>
      </c>
      <c r="E297" s="72"/>
      <c r="F297" s="73" t="s">
        <v>597</v>
      </c>
      <c r="G297" s="73">
        <v>73900</v>
      </c>
      <c r="H297" s="70" t="s">
        <v>85</v>
      </c>
      <c r="I297" s="74" t="s">
        <v>598</v>
      </c>
    </row>
    <row r="298" spans="1:9" s="28" customFormat="1" ht="15.75" customHeight="1" x14ac:dyDescent="0.25">
      <c r="A298" s="70" t="s">
        <v>599</v>
      </c>
      <c r="B298" s="69" t="s">
        <v>40</v>
      </c>
      <c r="C298" s="75" t="s">
        <v>139</v>
      </c>
      <c r="D298" s="72">
        <v>7.8360000000000003</v>
      </c>
      <c r="E298" s="72"/>
      <c r="F298" s="73">
        <v>74000</v>
      </c>
      <c r="G298" s="73">
        <v>79900</v>
      </c>
      <c r="H298" s="70" t="s">
        <v>41</v>
      </c>
      <c r="I298" s="80" t="s">
        <v>600</v>
      </c>
    </row>
    <row r="299" spans="1:9" s="28" customFormat="1" ht="15.75" customHeight="1" x14ac:dyDescent="0.25">
      <c r="A299" s="70" t="s">
        <v>601</v>
      </c>
      <c r="B299" s="69" t="s">
        <v>40</v>
      </c>
      <c r="C299" s="75" t="s">
        <v>602</v>
      </c>
      <c r="D299" s="72">
        <v>0.84499999999999997</v>
      </c>
      <c r="E299" s="72"/>
      <c r="F299" s="73" t="s">
        <v>122</v>
      </c>
      <c r="G299" s="73">
        <v>99400</v>
      </c>
      <c r="H299" s="70" t="s">
        <v>41</v>
      </c>
      <c r="I299" s="80" t="s">
        <v>603</v>
      </c>
    </row>
    <row r="300" spans="1:9" s="17" customFormat="1" ht="15.75" customHeight="1" x14ac:dyDescent="0.25">
      <c r="A300" s="70" t="s">
        <v>604</v>
      </c>
      <c r="B300" s="69" t="s">
        <v>40</v>
      </c>
      <c r="C300" s="75" t="s">
        <v>605</v>
      </c>
      <c r="D300" s="72">
        <v>1.869</v>
      </c>
      <c r="E300" s="73"/>
      <c r="F300" s="73" t="s">
        <v>66</v>
      </c>
      <c r="G300" s="73">
        <v>22300</v>
      </c>
      <c r="H300" s="70" t="s">
        <v>41</v>
      </c>
      <c r="I300" s="74" t="s">
        <v>606</v>
      </c>
    </row>
    <row r="301" spans="1:9" s="17" customFormat="1" ht="15.75" customHeight="1" x14ac:dyDescent="0.25">
      <c r="A301" s="70" t="s">
        <v>607</v>
      </c>
      <c r="B301" s="69" t="s">
        <v>40</v>
      </c>
      <c r="C301" s="75" t="s">
        <v>57</v>
      </c>
      <c r="D301" s="72">
        <v>130</v>
      </c>
      <c r="E301" s="72"/>
      <c r="F301" s="73"/>
      <c r="G301" s="73">
        <v>69900</v>
      </c>
      <c r="H301" s="70" t="s">
        <v>608</v>
      </c>
      <c r="I301" s="74" t="s">
        <v>609</v>
      </c>
    </row>
    <row r="302" spans="1:9" s="17" customFormat="1" ht="15.75" customHeight="1" x14ac:dyDescent="0.25">
      <c r="A302" s="70" t="s">
        <v>610</v>
      </c>
      <c r="B302" s="69" t="s">
        <v>36</v>
      </c>
      <c r="C302" s="75" t="s">
        <v>611</v>
      </c>
      <c r="D302" s="72">
        <v>1.1719999999999999</v>
      </c>
      <c r="E302" s="72"/>
      <c r="F302" s="73" t="s">
        <v>122</v>
      </c>
      <c r="G302" s="73">
        <v>75000</v>
      </c>
      <c r="H302" s="70" t="s">
        <v>50</v>
      </c>
      <c r="I302" s="74" t="s">
        <v>612</v>
      </c>
    </row>
    <row r="303" spans="1:9" s="17" customFormat="1" ht="15.75" customHeight="1" x14ac:dyDescent="0.25">
      <c r="A303" s="70" t="s">
        <v>610</v>
      </c>
      <c r="B303" s="69" t="s">
        <v>40</v>
      </c>
      <c r="C303" s="75" t="s">
        <v>57</v>
      </c>
      <c r="D303" s="72">
        <v>2.88</v>
      </c>
      <c r="E303" s="72"/>
      <c r="F303" s="73">
        <v>72900</v>
      </c>
      <c r="G303" s="73">
        <v>74200</v>
      </c>
      <c r="H303" s="70" t="s">
        <v>85</v>
      </c>
      <c r="I303" s="74" t="s">
        <v>1247</v>
      </c>
    </row>
    <row r="304" spans="1:9" s="17" customFormat="1" ht="15.75" customHeight="1" x14ac:dyDescent="0.25">
      <c r="A304" s="70" t="s">
        <v>613</v>
      </c>
      <c r="B304" s="69" t="s">
        <v>40</v>
      </c>
      <c r="C304" s="75" t="s">
        <v>57</v>
      </c>
      <c r="D304" s="72">
        <v>8.3070000000000004</v>
      </c>
      <c r="E304" s="72"/>
      <c r="F304" s="73">
        <v>74200</v>
      </c>
      <c r="G304" s="73">
        <v>79900</v>
      </c>
      <c r="H304" s="70" t="s">
        <v>41</v>
      </c>
      <c r="I304" s="74" t="s">
        <v>614</v>
      </c>
    </row>
    <row r="305" spans="1:9" s="17" customFormat="1" ht="15.75" customHeight="1" x14ac:dyDescent="0.25">
      <c r="A305" s="70" t="s">
        <v>615</v>
      </c>
      <c r="B305" s="69" t="s">
        <v>40</v>
      </c>
      <c r="C305" s="75" t="s">
        <v>139</v>
      </c>
      <c r="D305" s="72">
        <v>2.1800000000000002</v>
      </c>
      <c r="E305" s="72"/>
      <c r="F305" s="73" t="s">
        <v>122</v>
      </c>
      <c r="G305" s="73">
        <v>99900</v>
      </c>
      <c r="H305" s="70" t="s">
        <v>41</v>
      </c>
      <c r="I305" s="74" t="s">
        <v>616</v>
      </c>
    </row>
    <row r="306" spans="1:9" s="17" customFormat="1" ht="15.75" customHeight="1" x14ac:dyDescent="0.25">
      <c r="A306" s="70" t="s">
        <v>617</v>
      </c>
      <c r="B306" s="69" t="s">
        <v>40</v>
      </c>
      <c r="C306" s="75" t="s">
        <v>57</v>
      </c>
      <c r="D306" s="72">
        <v>0.81500000000000006</v>
      </c>
      <c r="E306" s="72"/>
      <c r="F306" s="73"/>
      <c r="G306" s="73">
        <v>75200</v>
      </c>
      <c r="H306" s="70" t="s">
        <v>85</v>
      </c>
      <c r="I306" s="74" t="s">
        <v>618</v>
      </c>
    </row>
    <row r="307" spans="1:9" s="17" customFormat="1" ht="15.75" customHeight="1" x14ac:dyDescent="0.25">
      <c r="A307" s="70" t="s">
        <v>619</v>
      </c>
      <c r="B307" s="69" t="s">
        <v>40</v>
      </c>
      <c r="C307" s="75" t="s">
        <v>458</v>
      </c>
      <c r="D307" s="72">
        <f>4.649-2.505-1.202</f>
        <v>0.94200000000000017</v>
      </c>
      <c r="E307" s="72"/>
      <c r="F307" s="73" t="s">
        <v>122</v>
      </c>
      <c r="G307" s="73">
        <v>79200</v>
      </c>
      <c r="H307" s="70" t="s">
        <v>41</v>
      </c>
      <c r="I307" s="74" t="s">
        <v>620</v>
      </c>
    </row>
    <row r="308" spans="1:9" s="17" customFormat="1" ht="15.75" customHeight="1" x14ac:dyDescent="0.25">
      <c r="A308" s="70" t="s">
        <v>621</v>
      </c>
      <c r="B308" s="69" t="s">
        <v>40</v>
      </c>
      <c r="C308" s="75" t="s">
        <v>139</v>
      </c>
      <c r="D308" s="72">
        <v>15.616</v>
      </c>
      <c r="E308" s="72"/>
      <c r="F308" s="73" t="s">
        <v>622</v>
      </c>
      <c r="G308" s="73">
        <v>89900</v>
      </c>
      <c r="H308" s="70" t="s">
        <v>41</v>
      </c>
      <c r="I308" s="74" t="s">
        <v>623</v>
      </c>
    </row>
    <row r="309" spans="1:9" s="17" customFormat="1" ht="15.75" customHeight="1" x14ac:dyDescent="0.25">
      <c r="A309" s="70" t="s">
        <v>624</v>
      </c>
      <c r="B309" s="69" t="s">
        <v>40</v>
      </c>
      <c r="C309" s="75" t="s">
        <v>139</v>
      </c>
      <c r="D309" s="72">
        <v>1.59</v>
      </c>
      <c r="E309" s="73"/>
      <c r="F309" s="73" t="s">
        <v>625</v>
      </c>
      <c r="G309" s="73">
        <v>89900</v>
      </c>
      <c r="H309" s="70" t="s">
        <v>41</v>
      </c>
      <c r="I309" s="74" t="s">
        <v>626</v>
      </c>
    </row>
    <row r="310" spans="1:9" s="17" customFormat="1" ht="15.75" customHeight="1" x14ac:dyDescent="0.25">
      <c r="A310" s="70" t="s">
        <v>627</v>
      </c>
      <c r="B310" s="69" t="s">
        <v>40</v>
      </c>
      <c r="C310" s="75" t="s">
        <v>628</v>
      </c>
      <c r="D310" s="72">
        <v>1.806</v>
      </c>
      <c r="E310" s="73"/>
      <c r="F310" s="73" t="s">
        <v>122</v>
      </c>
      <c r="G310" s="73">
        <v>79300</v>
      </c>
      <c r="H310" s="70" t="s">
        <v>41</v>
      </c>
      <c r="I310" s="74" t="s">
        <v>629</v>
      </c>
    </row>
    <row r="311" spans="1:9" s="17" customFormat="1" ht="15.75" customHeight="1" x14ac:dyDescent="0.25">
      <c r="A311" s="70" t="s">
        <v>630</v>
      </c>
      <c r="B311" s="69" t="s">
        <v>36</v>
      </c>
      <c r="C311" s="75" t="s">
        <v>631</v>
      </c>
      <c r="D311" s="72">
        <v>1.1950000000000001</v>
      </c>
      <c r="E311" s="72"/>
      <c r="F311" s="73" t="s">
        <v>122</v>
      </c>
      <c r="G311" s="73">
        <v>32500</v>
      </c>
      <c r="H311" s="70" t="s">
        <v>41</v>
      </c>
      <c r="I311" s="74" t="s">
        <v>632</v>
      </c>
    </row>
    <row r="312" spans="1:9" s="17" customFormat="1" ht="15.75" customHeight="1" x14ac:dyDescent="0.25">
      <c r="A312" s="70" t="s">
        <v>633</v>
      </c>
      <c r="B312" s="69" t="s">
        <v>36</v>
      </c>
      <c r="C312" s="75" t="s">
        <v>634</v>
      </c>
      <c r="D312" s="72">
        <v>1.49</v>
      </c>
      <c r="E312" s="72">
        <v>3</v>
      </c>
      <c r="F312" s="73" t="s">
        <v>122</v>
      </c>
      <c r="G312" s="73">
        <v>20300</v>
      </c>
      <c r="H312" s="70" t="s">
        <v>41</v>
      </c>
      <c r="I312" s="74" t="s">
        <v>635</v>
      </c>
    </row>
    <row r="313" spans="1:9" s="17" customFormat="1" ht="15.75" customHeight="1" x14ac:dyDescent="0.25">
      <c r="A313" s="70" t="s">
        <v>636</v>
      </c>
      <c r="B313" s="69" t="s">
        <v>36</v>
      </c>
      <c r="C313" s="75" t="s">
        <v>547</v>
      </c>
      <c r="D313" s="72">
        <v>4.3449999999999998</v>
      </c>
      <c r="E313" s="72"/>
      <c r="F313" s="73" t="s">
        <v>122</v>
      </c>
      <c r="G313" s="73">
        <v>46000</v>
      </c>
      <c r="H313" s="70" t="s">
        <v>50</v>
      </c>
      <c r="I313" s="74" t="s">
        <v>637</v>
      </c>
    </row>
    <row r="314" spans="1:9" s="17" customFormat="1" ht="15.75" customHeight="1" x14ac:dyDescent="0.25">
      <c r="A314" s="70" t="s">
        <v>638</v>
      </c>
      <c r="B314" s="69" t="s">
        <v>40</v>
      </c>
      <c r="C314" s="75">
        <v>20</v>
      </c>
      <c r="D314" s="72">
        <v>3.0920000000000001</v>
      </c>
      <c r="E314" s="72"/>
      <c r="F314" s="73"/>
      <c r="G314" s="73">
        <v>145000</v>
      </c>
      <c r="H314" s="70" t="s">
        <v>82</v>
      </c>
      <c r="I314" s="74" t="s">
        <v>639</v>
      </c>
    </row>
    <row r="315" spans="1:9" s="17" customFormat="1" ht="15.75" customHeight="1" x14ac:dyDescent="0.25">
      <c r="A315" s="70" t="s">
        <v>638</v>
      </c>
      <c r="B315" s="69" t="s">
        <v>40</v>
      </c>
      <c r="C315" s="75" t="s">
        <v>458</v>
      </c>
      <c r="D315" s="72">
        <v>3.2469999999999999</v>
      </c>
      <c r="E315" s="72"/>
      <c r="F315" s="73"/>
      <c r="G315" s="73">
        <v>155000</v>
      </c>
      <c r="H315" s="70" t="s">
        <v>82</v>
      </c>
      <c r="I315" s="74" t="s">
        <v>640</v>
      </c>
    </row>
    <row r="316" spans="1:9" s="17" customFormat="1" ht="15.75" customHeight="1" x14ac:dyDescent="0.25">
      <c r="A316" s="70" t="s">
        <v>641</v>
      </c>
      <c r="B316" s="69" t="s">
        <v>36</v>
      </c>
      <c r="C316" s="71" t="s">
        <v>642</v>
      </c>
      <c r="D316" s="72">
        <v>11.086</v>
      </c>
      <c r="E316" s="72"/>
      <c r="F316" s="73">
        <v>60000</v>
      </c>
      <c r="G316" s="73">
        <v>64100</v>
      </c>
      <c r="H316" s="70" t="s">
        <v>60</v>
      </c>
      <c r="I316" s="74" t="s">
        <v>643</v>
      </c>
    </row>
    <row r="317" spans="1:9" s="17" customFormat="1" ht="15.75" customHeight="1" x14ac:dyDescent="0.25">
      <c r="A317" s="70" t="s">
        <v>644</v>
      </c>
      <c r="B317" s="69" t="s">
        <v>40</v>
      </c>
      <c r="C317" s="75" t="s">
        <v>645</v>
      </c>
      <c r="D317" s="72">
        <v>50</v>
      </c>
      <c r="E317" s="73"/>
      <c r="F317" s="73" t="s">
        <v>122</v>
      </c>
      <c r="G317" s="73">
        <v>49900</v>
      </c>
      <c r="H317" s="70" t="s">
        <v>41</v>
      </c>
      <c r="I317" s="74" t="s">
        <v>646</v>
      </c>
    </row>
    <row r="318" spans="1:9" s="17" customFormat="1" ht="15.75" customHeight="1" x14ac:dyDescent="0.25">
      <c r="A318" s="70" t="s">
        <v>647</v>
      </c>
      <c r="B318" s="69" t="s">
        <v>36</v>
      </c>
      <c r="C318" s="75"/>
      <c r="D318" s="72">
        <v>1.3320000000000001</v>
      </c>
      <c r="E318" s="72"/>
      <c r="F318" s="73" t="s">
        <v>122</v>
      </c>
      <c r="G318" s="73">
        <v>49000</v>
      </c>
      <c r="H318" s="70" t="s">
        <v>50</v>
      </c>
      <c r="I318" s="74" t="s">
        <v>648</v>
      </c>
    </row>
    <row r="319" spans="1:9" s="17" customFormat="1" ht="15.75" customHeight="1" x14ac:dyDescent="0.3">
      <c r="A319" s="32" t="s">
        <v>649</v>
      </c>
      <c r="B319" s="33"/>
      <c r="C319" s="34"/>
      <c r="D319" s="35"/>
      <c r="E319" s="36"/>
      <c r="F319" s="37"/>
      <c r="G319" s="38"/>
      <c r="H319" s="33"/>
      <c r="I319" s="33"/>
    </row>
    <row r="320" spans="1:9" s="17" customFormat="1" ht="15.75" customHeight="1" x14ac:dyDescent="0.3">
      <c r="A320" s="32" t="s">
        <v>650</v>
      </c>
      <c r="B320" s="33"/>
      <c r="C320" s="34"/>
      <c r="D320" s="35"/>
      <c r="E320" s="36"/>
      <c r="F320" s="37"/>
      <c r="G320" s="37"/>
      <c r="H320" s="33"/>
      <c r="I320" s="33"/>
    </row>
    <row r="321" spans="1:9" s="17" customFormat="1" ht="15.75" customHeight="1" x14ac:dyDescent="0.3">
      <c r="A321" s="39" t="s">
        <v>651</v>
      </c>
      <c r="B321" s="40"/>
      <c r="C321" s="41"/>
      <c r="D321" s="41"/>
      <c r="E321" s="40"/>
      <c r="F321" s="40"/>
      <c r="G321" s="40"/>
      <c r="H321" s="40"/>
      <c r="I321" s="40"/>
    </row>
    <row r="322" spans="1:9" s="17" customFormat="1" ht="15.75" customHeight="1" x14ac:dyDescent="0.3">
      <c r="A322" s="32" t="s">
        <v>652</v>
      </c>
      <c r="B322" s="42"/>
      <c r="C322" s="43"/>
      <c r="D322" s="44"/>
      <c r="E322" s="45"/>
      <c r="F322" s="42"/>
      <c r="G322" s="42"/>
      <c r="H322" s="42"/>
      <c r="I322" s="42"/>
    </row>
    <row r="323" spans="1:9" s="17" customFormat="1" ht="15.75" customHeight="1" x14ac:dyDescent="0.3">
      <c r="A323" s="32" t="s">
        <v>653</v>
      </c>
      <c r="B323" s="46"/>
      <c r="C323" s="47"/>
      <c r="D323" s="48"/>
      <c r="E323" s="49"/>
      <c r="F323" s="46"/>
      <c r="G323" s="46"/>
      <c r="H323" s="46"/>
      <c r="I323" s="46"/>
    </row>
    <row r="324" spans="1:9" s="17" customFormat="1" ht="15.75" customHeight="1" x14ac:dyDescent="0.25">
      <c r="A324" s="50" t="s">
        <v>654</v>
      </c>
      <c r="B324" s="46"/>
      <c r="C324" s="47"/>
      <c r="D324" s="48"/>
      <c r="E324" s="49"/>
      <c r="F324" s="46"/>
      <c r="G324" s="46"/>
      <c r="H324" s="46"/>
      <c r="I324" s="46"/>
    </row>
    <row r="325" spans="1:9" s="17" customFormat="1" ht="15.75" customHeight="1" x14ac:dyDescent="0.2">
      <c r="A325" s="33" t="s">
        <v>655</v>
      </c>
      <c r="B325" s="51"/>
      <c r="C325" s="52"/>
      <c r="D325" s="53"/>
      <c r="E325" s="54"/>
      <c r="F325" s="51"/>
      <c r="G325" s="51"/>
      <c r="H325" s="51"/>
      <c r="I325" s="51"/>
    </row>
    <row r="326" spans="1:9" s="17" customFormat="1" ht="15.75" customHeight="1" x14ac:dyDescent="0.2">
      <c r="A326" s="33" t="s">
        <v>656</v>
      </c>
      <c r="B326" s="51"/>
      <c r="C326" s="52"/>
      <c r="D326" s="53"/>
      <c r="E326" s="54"/>
      <c r="F326" s="51"/>
      <c r="G326" s="51"/>
      <c r="H326" s="51"/>
      <c r="I326" s="51"/>
    </row>
    <row r="327" spans="1:9" s="17" customFormat="1" ht="15.75" customHeight="1" x14ac:dyDescent="0.2">
      <c r="A327" s="33" t="s">
        <v>657</v>
      </c>
      <c r="B327" s="51"/>
      <c r="C327" s="52"/>
      <c r="D327" s="53"/>
      <c r="E327" s="54"/>
      <c r="F327" s="51"/>
      <c r="G327" s="51"/>
      <c r="H327" s="51"/>
      <c r="I327" s="51"/>
    </row>
    <row r="328" spans="1:9" s="17" customFormat="1" ht="15.75" customHeight="1" x14ac:dyDescent="0.2">
      <c r="A328" s="55" t="s">
        <v>658</v>
      </c>
      <c r="B328" s="51"/>
      <c r="C328" s="52"/>
      <c r="D328" s="53"/>
      <c r="E328" s="54"/>
      <c r="F328" s="51"/>
      <c r="G328" s="51"/>
      <c r="H328" s="51"/>
      <c r="I328" s="51"/>
    </row>
    <row r="329" spans="1:9" s="51" customFormat="1" ht="15.75" customHeight="1" x14ac:dyDescent="0.2">
      <c r="A329" s="55" t="s">
        <v>659</v>
      </c>
      <c r="C329" s="52"/>
      <c r="D329" s="53"/>
      <c r="E329" s="54"/>
    </row>
    <row r="330" spans="1:9" ht="16.5" customHeight="1" x14ac:dyDescent="0.2">
      <c r="A330" s="55" t="s">
        <v>660</v>
      </c>
    </row>
    <row r="331" spans="1:9" ht="16.5" customHeight="1" x14ac:dyDescent="0.2"/>
    <row r="332" spans="1:9" ht="16.5" customHeight="1" x14ac:dyDescent="0.2"/>
    <row r="333" spans="1:9" ht="16.5" customHeight="1" x14ac:dyDescent="0.2">
      <c r="D333" s="1"/>
      <c r="E333"/>
    </row>
    <row r="334" spans="1:9" ht="16.5" customHeight="1" x14ac:dyDescent="0.2"/>
    <row r="335" spans="1:9" ht="16.5" customHeight="1" x14ac:dyDescent="0.2"/>
    <row r="336" spans="1:9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</sheetData>
  <sheetProtection selectLockedCells="1" selectUnlockedCells="1"/>
  <autoFilter ref="A18:AO330"/>
  <mergeCells count="2">
    <mergeCell ref="A4:I4"/>
    <mergeCell ref="H6:I8"/>
  </mergeCells>
  <hyperlinks>
    <hyperlink ref="A4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zoomScale="98" zoomScaleNormal="98" workbookViewId="0">
      <selection activeCell="I80" sqref="I80"/>
    </sheetView>
  </sheetViews>
  <sheetFormatPr defaultColWidth="8.7109375" defaultRowHeight="12.75" outlineLevelCol="1" x14ac:dyDescent="0.2"/>
  <cols>
    <col min="2" max="8" width="0" hidden="1" customWidth="1" outlineLevel="1"/>
    <col min="9" max="9" width="9.140625" customWidth="1"/>
    <col min="14" max="14" width="0" hidden="1" customWidth="1" outlineLevel="1"/>
    <col min="15" max="15" width="9.140625" customWidth="1"/>
  </cols>
  <sheetData>
    <row r="1" spans="1:53" x14ac:dyDescent="0.2">
      <c r="B1" s="56" t="s">
        <v>661</v>
      </c>
      <c r="C1" s="56" t="s">
        <v>662</v>
      </c>
      <c r="D1" s="56" t="s">
        <v>663</v>
      </c>
      <c r="E1" s="56" t="s">
        <v>664</v>
      </c>
      <c r="F1" s="56" t="s">
        <v>665</v>
      </c>
      <c r="G1" s="56" t="s">
        <v>666</v>
      </c>
      <c r="H1" s="56" t="s">
        <v>667</v>
      </c>
      <c r="I1" s="57" t="s">
        <v>668</v>
      </c>
      <c r="J1" s="57" t="s">
        <v>669</v>
      </c>
      <c r="K1" s="58" t="s">
        <v>670</v>
      </c>
      <c r="L1" s="58" t="s">
        <v>671</v>
      </c>
      <c r="M1" s="58" t="s">
        <v>672</v>
      </c>
      <c r="N1" s="56" t="s">
        <v>673</v>
      </c>
      <c r="O1" s="59" t="s">
        <v>674</v>
      </c>
      <c r="P1" s="60" t="s">
        <v>675</v>
      </c>
      <c r="Q1" s="60" t="s">
        <v>676</v>
      </c>
      <c r="R1" s="56" t="s">
        <v>677</v>
      </c>
      <c r="S1" s="61" t="s">
        <v>678</v>
      </c>
      <c r="T1" s="56" t="s">
        <v>679</v>
      </c>
      <c r="U1" s="56" t="s">
        <v>680</v>
      </c>
      <c r="V1" s="56" t="s">
        <v>681</v>
      </c>
      <c r="W1" s="56" t="s">
        <v>682</v>
      </c>
      <c r="X1" s="56" t="s">
        <v>683</v>
      </c>
      <c r="Y1" s="56" t="s">
        <v>684</v>
      </c>
      <c r="Z1" s="56" t="s">
        <v>685</v>
      </c>
      <c r="AA1" s="56" t="s">
        <v>686</v>
      </c>
      <c r="AB1" s="56" t="s">
        <v>687</v>
      </c>
      <c r="AC1" s="56" t="s">
        <v>688</v>
      </c>
      <c r="AD1" s="62" t="s">
        <v>689</v>
      </c>
      <c r="AE1" s="56" t="s">
        <v>690</v>
      </c>
      <c r="AF1" s="56" t="s">
        <v>691</v>
      </c>
      <c r="AG1" s="56" t="s">
        <v>692</v>
      </c>
      <c r="AH1" s="56" t="s">
        <v>693</v>
      </c>
      <c r="AI1" s="56" t="s">
        <v>694</v>
      </c>
      <c r="AJ1" s="56" t="s">
        <v>695</v>
      </c>
      <c r="AK1" s="56" t="s">
        <v>696</v>
      </c>
      <c r="AL1" s="56" t="s">
        <v>697</v>
      </c>
      <c r="AM1" s="56" t="s">
        <v>698</v>
      </c>
      <c r="AN1" s="56" t="s">
        <v>699</v>
      </c>
      <c r="AO1" s="56" t="s">
        <v>700</v>
      </c>
      <c r="AP1" s="56" t="s">
        <v>701</v>
      </c>
      <c r="AQ1" s="56" t="s">
        <v>702</v>
      </c>
      <c r="AR1" s="56" t="s">
        <v>703</v>
      </c>
      <c r="AS1" s="56" t="s">
        <v>704</v>
      </c>
      <c r="AT1" s="56" t="s">
        <v>705</v>
      </c>
      <c r="AU1" s="56" t="s">
        <v>706</v>
      </c>
      <c r="AV1" s="56" t="s">
        <v>707</v>
      </c>
      <c r="AW1" s="56" t="s">
        <v>708</v>
      </c>
      <c r="AX1" s="56" t="s">
        <v>709</v>
      </c>
      <c r="AY1" s="56" t="s">
        <v>710</v>
      </c>
      <c r="AZ1" s="61" t="s">
        <v>711</v>
      </c>
      <c r="BA1" s="56" t="s">
        <v>712</v>
      </c>
    </row>
    <row r="2" spans="1:53" hidden="1" x14ac:dyDescent="0.2">
      <c r="B2" s="56" t="s">
        <v>713</v>
      </c>
      <c r="C2" s="56" t="s">
        <v>714</v>
      </c>
      <c r="D2" s="56" t="s">
        <v>715</v>
      </c>
      <c r="E2" s="56" t="s">
        <v>716</v>
      </c>
      <c r="F2" s="56">
        <v>10</v>
      </c>
      <c r="G2" s="56" t="s">
        <v>717</v>
      </c>
      <c r="H2" s="56"/>
      <c r="I2" s="63">
        <v>168</v>
      </c>
      <c r="J2" s="63">
        <v>12</v>
      </c>
      <c r="K2" s="56" t="s">
        <v>718</v>
      </c>
      <c r="L2" s="56" t="s">
        <v>719</v>
      </c>
      <c r="M2" s="56"/>
      <c r="N2" s="56" t="s">
        <v>720</v>
      </c>
      <c r="O2" s="64">
        <v>1.556</v>
      </c>
      <c r="P2" s="64">
        <v>1.556</v>
      </c>
      <c r="Q2" s="64">
        <v>1.589</v>
      </c>
      <c r="R2" s="56">
        <v>3</v>
      </c>
      <c r="S2" s="63">
        <v>33.700000000000003</v>
      </c>
      <c r="T2" s="56" t="s">
        <v>721</v>
      </c>
      <c r="U2" s="56" t="s">
        <v>722</v>
      </c>
      <c r="V2" s="56" t="s">
        <v>723</v>
      </c>
      <c r="W2" s="56" t="s">
        <v>724</v>
      </c>
      <c r="X2" s="56" t="s">
        <v>725</v>
      </c>
      <c r="Y2" s="56" t="s">
        <v>726</v>
      </c>
      <c r="Z2" s="56"/>
      <c r="AA2" s="56" t="s">
        <v>727</v>
      </c>
      <c r="AB2" s="56" t="s">
        <v>728</v>
      </c>
      <c r="AC2" s="56"/>
      <c r="AD2" s="65">
        <v>0</v>
      </c>
      <c r="AE2" s="56" t="s">
        <v>729</v>
      </c>
      <c r="AF2" s="56" t="s">
        <v>730</v>
      </c>
      <c r="AG2" s="56" t="s">
        <v>731</v>
      </c>
      <c r="AH2" s="56" t="s">
        <v>732</v>
      </c>
      <c r="AI2" s="56"/>
      <c r="AJ2" s="56"/>
      <c r="AK2" s="56"/>
      <c r="AL2" s="56"/>
      <c r="AM2" s="56"/>
      <c r="AN2" s="56"/>
      <c r="AO2" s="56"/>
      <c r="AP2" s="56" t="s">
        <v>733</v>
      </c>
      <c r="AQ2" s="56" t="s">
        <v>734</v>
      </c>
      <c r="AR2" s="56"/>
      <c r="AS2" s="56"/>
      <c r="AT2" s="56"/>
      <c r="AU2" s="56"/>
      <c r="AV2" s="56"/>
      <c r="AW2" s="56" t="s">
        <v>735</v>
      </c>
      <c r="AX2" s="56"/>
      <c r="AY2" s="56"/>
      <c r="AZ2" s="63">
        <v>110.56</v>
      </c>
      <c r="BA2" s="56"/>
    </row>
    <row r="3" spans="1:53" hidden="1" x14ac:dyDescent="0.2">
      <c r="B3" s="56" t="s">
        <v>713</v>
      </c>
      <c r="C3" s="56" t="s">
        <v>714</v>
      </c>
      <c r="D3" s="56" t="s">
        <v>715</v>
      </c>
      <c r="E3" s="56" t="s">
        <v>716</v>
      </c>
      <c r="F3" s="56">
        <v>10</v>
      </c>
      <c r="G3" s="56" t="s">
        <v>717</v>
      </c>
      <c r="H3" s="56"/>
      <c r="I3" s="63">
        <v>168</v>
      </c>
      <c r="J3" s="63">
        <v>12</v>
      </c>
      <c r="K3" s="56" t="s">
        <v>718</v>
      </c>
      <c r="L3" s="56" t="s">
        <v>719</v>
      </c>
      <c r="M3" s="56"/>
      <c r="N3" s="56" t="s">
        <v>720</v>
      </c>
      <c r="O3" s="64">
        <v>0.54100000000000004</v>
      </c>
      <c r="P3" s="64">
        <v>0.54100000000000004</v>
      </c>
      <c r="Q3" s="64">
        <v>0.54800000000000004</v>
      </c>
      <c r="R3" s="56">
        <v>1</v>
      </c>
      <c r="S3" s="63">
        <v>11.72</v>
      </c>
      <c r="T3" s="56" t="s">
        <v>721</v>
      </c>
      <c r="U3" s="56" t="s">
        <v>736</v>
      </c>
      <c r="V3" s="56" t="s">
        <v>723</v>
      </c>
      <c r="W3" s="56" t="s">
        <v>737</v>
      </c>
      <c r="X3" s="56" t="s">
        <v>738</v>
      </c>
      <c r="Y3" s="56"/>
      <c r="Z3" s="56"/>
      <c r="AA3" s="56" t="s">
        <v>728</v>
      </c>
      <c r="AB3" s="56"/>
      <c r="AC3" s="56"/>
      <c r="AD3" s="65">
        <v>0</v>
      </c>
      <c r="AE3" s="56" t="s">
        <v>729</v>
      </c>
      <c r="AF3" s="56" t="s">
        <v>739</v>
      </c>
      <c r="AG3" s="56" t="s">
        <v>740</v>
      </c>
      <c r="AH3" s="56" t="s">
        <v>741</v>
      </c>
      <c r="AI3" s="56"/>
      <c r="AJ3" s="56"/>
      <c r="AK3" s="56"/>
      <c r="AL3" s="56"/>
      <c r="AM3" s="56"/>
      <c r="AN3" s="56"/>
      <c r="AO3" s="56"/>
      <c r="AP3" s="56" t="s">
        <v>733</v>
      </c>
      <c r="AQ3" s="56" t="s">
        <v>734</v>
      </c>
      <c r="AR3" s="56"/>
      <c r="AS3" s="56"/>
      <c r="AT3" s="56"/>
      <c r="AU3" s="56"/>
      <c r="AV3" s="56"/>
      <c r="AW3" s="56" t="s">
        <v>735</v>
      </c>
      <c r="AX3" s="56"/>
      <c r="AY3" s="56"/>
      <c r="AZ3" s="63">
        <v>38.450000000000003</v>
      </c>
      <c r="BA3" s="56"/>
    </row>
    <row r="4" spans="1:53" hidden="1" x14ac:dyDescent="0.2">
      <c r="B4" s="56" t="s">
        <v>713</v>
      </c>
      <c r="C4" s="56" t="s">
        <v>742</v>
      </c>
      <c r="D4" s="56" t="s">
        <v>743</v>
      </c>
      <c r="E4" s="56" t="s">
        <v>744</v>
      </c>
      <c r="F4" s="56">
        <v>10</v>
      </c>
      <c r="G4" s="56" t="s">
        <v>717</v>
      </c>
      <c r="H4" s="56"/>
      <c r="I4" s="63">
        <v>168</v>
      </c>
      <c r="J4" s="63">
        <v>12</v>
      </c>
      <c r="K4" s="56" t="s">
        <v>718</v>
      </c>
      <c r="L4" s="56" t="s">
        <v>719</v>
      </c>
      <c r="M4" s="56"/>
      <c r="N4" s="56" t="s">
        <v>720</v>
      </c>
      <c r="O4" s="64">
        <v>0.51600000000000001</v>
      </c>
      <c r="P4" s="64">
        <v>0.51600000000000001</v>
      </c>
      <c r="Q4" s="64">
        <v>0.52200000000000002</v>
      </c>
      <c r="R4" s="56">
        <v>1</v>
      </c>
      <c r="S4" s="63">
        <v>11.17</v>
      </c>
      <c r="T4" s="56" t="s">
        <v>721</v>
      </c>
      <c r="U4" s="56" t="s">
        <v>745</v>
      </c>
      <c r="V4" s="56" t="s">
        <v>723</v>
      </c>
      <c r="W4" s="56" t="s">
        <v>746</v>
      </c>
      <c r="X4" s="56" t="s">
        <v>738</v>
      </c>
      <c r="Y4" s="56"/>
      <c r="Z4" s="56"/>
      <c r="AA4" s="56" t="s">
        <v>728</v>
      </c>
      <c r="AB4" s="56"/>
      <c r="AC4" s="56"/>
      <c r="AD4" s="65">
        <v>0</v>
      </c>
      <c r="AE4" s="56" t="s">
        <v>729</v>
      </c>
      <c r="AF4" s="56" t="s">
        <v>730</v>
      </c>
      <c r="AG4" s="56" t="s">
        <v>731</v>
      </c>
      <c r="AH4" s="56" t="s">
        <v>732</v>
      </c>
      <c r="AI4" s="56"/>
      <c r="AJ4" s="56"/>
      <c r="AK4" s="56"/>
      <c r="AL4" s="56"/>
      <c r="AM4" s="56"/>
      <c r="AN4" s="56"/>
      <c r="AO4" s="56"/>
      <c r="AP4" s="56" t="s">
        <v>733</v>
      </c>
      <c r="AQ4" s="56" t="s">
        <v>734</v>
      </c>
      <c r="AR4" s="56"/>
      <c r="AS4" s="56"/>
      <c r="AT4" s="56"/>
      <c r="AU4" s="56"/>
      <c r="AV4" s="56"/>
      <c r="AW4" s="56" t="s">
        <v>735</v>
      </c>
      <c r="AX4" s="56"/>
      <c r="AY4" s="56"/>
      <c r="AZ4" s="63">
        <v>36.65</v>
      </c>
      <c r="BA4" s="56"/>
    </row>
    <row r="5" spans="1:53" hidden="1" x14ac:dyDescent="0.2">
      <c r="B5" s="56" t="s">
        <v>713</v>
      </c>
      <c r="C5" s="56" t="s">
        <v>742</v>
      </c>
      <c r="D5" s="56" t="s">
        <v>743</v>
      </c>
      <c r="E5" s="56" t="s">
        <v>744</v>
      </c>
      <c r="F5" s="56">
        <v>10</v>
      </c>
      <c r="G5" s="56" t="s">
        <v>717</v>
      </c>
      <c r="H5" s="56"/>
      <c r="I5" s="63">
        <v>168</v>
      </c>
      <c r="J5" s="63">
        <v>12</v>
      </c>
      <c r="K5" s="56" t="s">
        <v>718</v>
      </c>
      <c r="L5" s="56" t="s">
        <v>719</v>
      </c>
      <c r="M5" s="56"/>
      <c r="N5" s="56" t="s">
        <v>720</v>
      </c>
      <c r="O5" s="64">
        <v>1.0589999999999999</v>
      </c>
      <c r="P5" s="64">
        <v>1.0589999999999999</v>
      </c>
      <c r="Q5" s="64">
        <v>1.0900000000000001</v>
      </c>
      <c r="R5" s="56">
        <v>2</v>
      </c>
      <c r="S5" s="63">
        <v>22.95</v>
      </c>
      <c r="T5" s="56" t="s">
        <v>721</v>
      </c>
      <c r="U5" s="56" t="s">
        <v>747</v>
      </c>
      <c r="V5" s="56" t="s">
        <v>723</v>
      </c>
      <c r="W5" s="56" t="s">
        <v>748</v>
      </c>
      <c r="X5" s="56" t="s">
        <v>738</v>
      </c>
      <c r="Y5" s="56" t="s">
        <v>749</v>
      </c>
      <c r="Z5" s="56"/>
      <c r="AA5" s="56" t="s">
        <v>727</v>
      </c>
      <c r="AB5" s="56" t="s">
        <v>727</v>
      </c>
      <c r="AC5" s="56"/>
      <c r="AD5" s="65">
        <v>0</v>
      </c>
      <c r="AE5" s="56" t="s">
        <v>729</v>
      </c>
      <c r="AF5" s="56" t="s">
        <v>730</v>
      </c>
      <c r="AG5" s="56" t="s">
        <v>731</v>
      </c>
      <c r="AH5" s="56" t="s">
        <v>732</v>
      </c>
      <c r="AI5" s="56"/>
      <c r="AJ5" s="56"/>
      <c r="AK5" s="56"/>
      <c r="AL5" s="56"/>
      <c r="AM5" s="56"/>
      <c r="AN5" s="56"/>
      <c r="AO5" s="56"/>
      <c r="AP5" s="56" t="s">
        <v>733</v>
      </c>
      <c r="AQ5" s="56" t="s">
        <v>734</v>
      </c>
      <c r="AR5" s="56"/>
      <c r="AS5" s="56"/>
      <c r="AT5" s="56"/>
      <c r="AU5" s="56"/>
      <c r="AV5" s="56"/>
      <c r="AW5" s="56" t="s">
        <v>735</v>
      </c>
      <c r="AX5" s="56"/>
      <c r="AY5" s="56"/>
      <c r="AZ5" s="63">
        <v>75.3</v>
      </c>
      <c r="BA5" s="56"/>
    </row>
    <row r="6" spans="1:53" hidden="1" x14ac:dyDescent="0.2">
      <c r="B6" s="56" t="s">
        <v>713</v>
      </c>
      <c r="C6" s="56" t="s">
        <v>742</v>
      </c>
      <c r="D6" s="56" t="s">
        <v>743</v>
      </c>
      <c r="E6" s="56" t="s">
        <v>744</v>
      </c>
      <c r="F6" s="56">
        <v>10</v>
      </c>
      <c r="G6" s="56" t="s">
        <v>717</v>
      </c>
      <c r="H6" s="56"/>
      <c r="I6" s="63">
        <v>168</v>
      </c>
      <c r="J6" s="63">
        <v>12</v>
      </c>
      <c r="K6" s="56" t="s">
        <v>718</v>
      </c>
      <c r="L6" s="56" t="s">
        <v>719</v>
      </c>
      <c r="M6" s="56"/>
      <c r="N6" s="56" t="s">
        <v>720</v>
      </c>
      <c r="O6" s="64">
        <v>2.395</v>
      </c>
      <c r="P6" s="64">
        <v>2.395</v>
      </c>
      <c r="Q6" s="64">
        <v>2.4510000000000001</v>
      </c>
      <c r="R6" s="56">
        <v>5</v>
      </c>
      <c r="S6" s="63">
        <v>51.89</v>
      </c>
      <c r="T6" s="56" t="s">
        <v>721</v>
      </c>
      <c r="U6" s="56" t="s">
        <v>750</v>
      </c>
      <c r="V6" s="56" t="s">
        <v>723</v>
      </c>
      <c r="W6" s="56" t="s">
        <v>748</v>
      </c>
      <c r="X6" s="56" t="s">
        <v>738</v>
      </c>
      <c r="Y6" s="56" t="s">
        <v>751</v>
      </c>
      <c r="Z6" s="56" t="s">
        <v>752</v>
      </c>
      <c r="AA6" s="56" t="s">
        <v>727</v>
      </c>
      <c r="AB6" s="56" t="s">
        <v>727</v>
      </c>
      <c r="AC6" s="56" t="s">
        <v>727</v>
      </c>
      <c r="AD6" s="65">
        <v>0</v>
      </c>
      <c r="AE6" s="56" t="s">
        <v>729</v>
      </c>
      <c r="AF6" s="56" t="s">
        <v>730</v>
      </c>
      <c r="AG6" s="56" t="s">
        <v>731</v>
      </c>
      <c r="AH6" s="56" t="s">
        <v>732</v>
      </c>
      <c r="AI6" s="56"/>
      <c r="AJ6" s="56"/>
      <c r="AK6" s="56"/>
      <c r="AL6" s="56"/>
      <c r="AM6" s="56"/>
      <c r="AN6" s="56"/>
      <c r="AO6" s="56"/>
      <c r="AP6" s="56" t="s">
        <v>733</v>
      </c>
      <c r="AQ6" s="56" t="s">
        <v>734</v>
      </c>
      <c r="AR6" s="56"/>
      <c r="AS6" s="56"/>
      <c r="AT6" s="56"/>
      <c r="AU6" s="56"/>
      <c r="AV6" s="56"/>
      <c r="AW6" s="56" t="s">
        <v>735</v>
      </c>
      <c r="AX6" s="56"/>
      <c r="AY6" s="56"/>
      <c r="AZ6" s="63">
        <v>170.24</v>
      </c>
      <c r="BA6" s="56"/>
    </row>
    <row r="7" spans="1:53" x14ac:dyDescent="0.2">
      <c r="A7">
        <v>1</v>
      </c>
      <c r="I7" s="66">
        <v>168</v>
      </c>
      <c r="J7" s="66">
        <v>12</v>
      </c>
      <c r="K7" s="58" t="s">
        <v>718</v>
      </c>
      <c r="L7" s="58" t="s">
        <v>719</v>
      </c>
      <c r="M7" s="67"/>
      <c r="O7" s="68">
        <f>SUM(O2:O6)</f>
        <v>6.0670000000000002</v>
      </c>
    </row>
    <row r="8" spans="1:53" hidden="1" x14ac:dyDescent="0.2">
      <c r="B8" s="56" t="s">
        <v>713</v>
      </c>
      <c r="C8" s="56" t="s">
        <v>753</v>
      </c>
      <c r="D8" s="56" t="s">
        <v>754</v>
      </c>
      <c r="E8" s="56" t="s">
        <v>755</v>
      </c>
      <c r="F8" s="56">
        <v>20</v>
      </c>
      <c r="G8" s="56" t="s">
        <v>756</v>
      </c>
      <c r="H8" s="56"/>
      <c r="I8" s="63">
        <v>168.3</v>
      </c>
      <c r="J8" s="63">
        <v>7.11</v>
      </c>
      <c r="K8" s="56" t="s">
        <v>757</v>
      </c>
      <c r="L8" s="56" t="s">
        <v>719</v>
      </c>
      <c r="M8" s="56"/>
      <c r="N8" s="56" t="s">
        <v>758</v>
      </c>
      <c r="O8" s="64">
        <v>0.34400000000000003</v>
      </c>
      <c r="P8" s="64">
        <v>0.34400000000000003</v>
      </c>
      <c r="Q8" s="64">
        <v>0.34100000000000008</v>
      </c>
      <c r="R8" s="56">
        <v>1</v>
      </c>
      <c r="S8" s="63">
        <v>12.17</v>
      </c>
      <c r="T8" s="56" t="s">
        <v>721</v>
      </c>
      <c r="U8" s="56" t="s">
        <v>759</v>
      </c>
      <c r="V8" s="56" t="s">
        <v>723</v>
      </c>
      <c r="W8" s="56" t="s">
        <v>760</v>
      </c>
      <c r="X8" s="56" t="s">
        <v>761</v>
      </c>
      <c r="Y8" s="56"/>
      <c r="Z8" s="56"/>
      <c r="AA8" s="56" t="s">
        <v>727</v>
      </c>
      <c r="AB8" s="56"/>
      <c r="AC8" s="56"/>
      <c r="AD8" s="65">
        <v>0</v>
      </c>
      <c r="AE8" s="56" t="s">
        <v>729</v>
      </c>
      <c r="AF8" s="56" t="s">
        <v>730</v>
      </c>
      <c r="AG8" s="56"/>
      <c r="AH8" s="56"/>
      <c r="AI8" s="56"/>
      <c r="AJ8" s="56"/>
      <c r="AK8" s="56"/>
      <c r="AL8" s="56"/>
      <c r="AM8" s="56"/>
      <c r="AN8" s="56"/>
      <c r="AO8" s="56"/>
      <c r="AP8" s="56" t="s">
        <v>762</v>
      </c>
      <c r="AQ8" s="56" t="s">
        <v>763</v>
      </c>
      <c r="AR8" s="56" t="s">
        <v>764</v>
      </c>
      <c r="AS8" s="56" t="s">
        <v>765</v>
      </c>
      <c r="AT8" s="56"/>
      <c r="AU8" s="56"/>
      <c r="AV8" s="56"/>
      <c r="AW8" s="56"/>
      <c r="AX8" s="56"/>
      <c r="AY8" s="56" t="s">
        <v>766</v>
      </c>
      <c r="AZ8" s="63">
        <v>39.93</v>
      </c>
      <c r="BA8" s="56" t="s">
        <v>767</v>
      </c>
    </row>
    <row r="9" spans="1:53" hidden="1" x14ac:dyDescent="0.2">
      <c r="B9" s="56" t="s">
        <v>713</v>
      </c>
      <c r="C9" s="56" t="s">
        <v>753</v>
      </c>
      <c r="D9" s="56" t="s">
        <v>754</v>
      </c>
      <c r="E9" s="56" t="s">
        <v>755</v>
      </c>
      <c r="F9" s="56">
        <v>20</v>
      </c>
      <c r="G9" s="56" t="s">
        <v>756</v>
      </c>
      <c r="H9" s="56"/>
      <c r="I9" s="63">
        <v>168.3</v>
      </c>
      <c r="J9" s="63">
        <v>7.11</v>
      </c>
      <c r="K9" s="56" t="s">
        <v>757</v>
      </c>
      <c r="L9" s="56" t="s">
        <v>719</v>
      </c>
      <c r="M9" s="56"/>
      <c r="N9" s="56" t="s">
        <v>758</v>
      </c>
      <c r="O9" s="64">
        <v>0.33600000000000002</v>
      </c>
      <c r="P9" s="64">
        <v>0.33600000000000002</v>
      </c>
      <c r="Q9" s="64">
        <v>0.34700000000000003</v>
      </c>
      <c r="R9" s="56">
        <v>1</v>
      </c>
      <c r="S9" s="63">
        <v>11.88</v>
      </c>
      <c r="T9" s="56" t="s">
        <v>721</v>
      </c>
      <c r="U9" s="56" t="s">
        <v>768</v>
      </c>
      <c r="V9" s="56" t="s">
        <v>723</v>
      </c>
      <c r="W9" s="56" t="s">
        <v>769</v>
      </c>
      <c r="X9" s="56" t="s">
        <v>761</v>
      </c>
      <c r="Y9" s="56"/>
      <c r="Z9" s="56"/>
      <c r="AA9" s="56" t="s">
        <v>770</v>
      </c>
      <c r="AB9" s="56"/>
      <c r="AC9" s="56"/>
      <c r="AD9" s="65">
        <v>0</v>
      </c>
      <c r="AE9" s="56" t="s">
        <v>729</v>
      </c>
      <c r="AF9" s="56" t="s">
        <v>730</v>
      </c>
      <c r="AG9" s="56"/>
      <c r="AH9" s="56"/>
      <c r="AI9" s="56"/>
      <c r="AJ9" s="56"/>
      <c r="AK9" s="56"/>
      <c r="AL9" s="56"/>
      <c r="AM9" s="56"/>
      <c r="AN9" s="56"/>
      <c r="AO9" s="56"/>
      <c r="AP9" s="56" t="s">
        <v>762</v>
      </c>
      <c r="AQ9" s="56" t="s">
        <v>763</v>
      </c>
      <c r="AR9" s="56" t="s">
        <v>764</v>
      </c>
      <c r="AS9" s="56" t="s">
        <v>765</v>
      </c>
      <c r="AT9" s="56"/>
      <c r="AU9" s="56"/>
      <c r="AV9" s="56"/>
      <c r="AW9" s="56"/>
      <c r="AX9" s="56"/>
      <c r="AY9" s="56" t="s">
        <v>766</v>
      </c>
      <c r="AZ9" s="63">
        <v>38.979999999999997</v>
      </c>
      <c r="BA9" s="56" t="s">
        <v>767</v>
      </c>
    </row>
    <row r="10" spans="1:53" hidden="1" x14ac:dyDescent="0.2">
      <c r="B10" s="56" t="s">
        <v>713</v>
      </c>
      <c r="C10" s="56" t="s">
        <v>753</v>
      </c>
      <c r="D10" s="56" t="s">
        <v>754</v>
      </c>
      <c r="E10" s="56" t="s">
        <v>755</v>
      </c>
      <c r="F10" s="56">
        <v>20</v>
      </c>
      <c r="G10" s="56" t="s">
        <v>756</v>
      </c>
      <c r="H10" s="56"/>
      <c r="I10" s="63">
        <v>168.3</v>
      </c>
      <c r="J10" s="63">
        <v>7.11</v>
      </c>
      <c r="K10" s="56" t="s">
        <v>757</v>
      </c>
      <c r="L10" s="56" t="s">
        <v>719</v>
      </c>
      <c r="M10" s="56"/>
      <c r="N10" s="56" t="s">
        <v>720</v>
      </c>
      <c r="O10" s="64">
        <v>1.972</v>
      </c>
      <c r="P10" s="64">
        <v>1.972</v>
      </c>
      <c r="Q10" s="64">
        <v>2.0059999999999998</v>
      </c>
      <c r="R10" s="56">
        <v>6</v>
      </c>
      <c r="S10" s="63">
        <v>69.75</v>
      </c>
      <c r="T10" s="56" t="s">
        <v>721</v>
      </c>
      <c r="U10" s="56" t="s">
        <v>771</v>
      </c>
      <c r="V10" s="56" t="s">
        <v>723</v>
      </c>
      <c r="W10" s="56" t="s">
        <v>772</v>
      </c>
      <c r="X10" s="56" t="s">
        <v>773</v>
      </c>
      <c r="Y10" s="56" t="s">
        <v>761</v>
      </c>
      <c r="Z10" s="56" t="s">
        <v>774</v>
      </c>
      <c r="AA10" s="56" t="s">
        <v>727</v>
      </c>
      <c r="AB10" s="56" t="s">
        <v>727</v>
      </c>
      <c r="AC10" s="56" t="s">
        <v>727</v>
      </c>
      <c r="AD10" s="65">
        <v>0</v>
      </c>
      <c r="AE10" s="56" t="s">
        <v>729</v>
      </c>
      <c r="AF10" s="56" t="s">
        <v>739</v>
      </c>
      <c r="AG10" s="56" t="s">
        <v>775</v>
      </c>
      <c r="AH10" s="56" t="s">
        <v>776</v>
      </c>
      <c r="AI10" s="56" t="s">
        <v>777</v>
      </c>
      <c r="AJ10" s="56"/>
      <c r="AK10" s="56"/>
      <c r="AL10" s="56"/>
      <c r="AM10" s="56"/>
      <c r="AN10" s="56"/>
      <c r="AO10" s="56"/>
      <c r="AP10" s="56" t="s">
        <v>762</v>
      </c>
      <c r="AQ10" s="56" t="s">
        <v>763</v>
      </c>
      <c r="AR10" s="56" t="s">
        <v>764</v>
      </c>
      <c r="AS10" s="56" t="s">
        <v>765</v>
      </c>
      <c r="AT10" s="56"/>
      <c r="AU10" s="56"/>
      <c r="AV10" s="56"/>
      <c r="AW10" s="56"/>
      <c r="AX10" s="56"/>
      <c r="AY10" s="56" t="s">
        <v>766</v>
      </c>
      <c r="AZ10" s="63">
        <v>228.84</v>
      </c>
      <c r="BA10" s="56" t="s">
        <v>767</v>
      </c>
    </row>
    <row r="11" spans="1:53" hidden="1" x14ac:dyDescent="0.2">
      <c r="B11" s="56" t="s">
        <v>713</v>
      </c>
      <c r="C11" s="56" t="s">
        <v>753</v>
      </c>
      <c r="D11" s="56" t="s">
        <v>754</v>
      </c>
      <c r="E11" s="56" t="s">
        <v>755</v>
      </c>
      <c r="F11" s="56">
        <v>20</v>
      </c>
      <c r="G11" s="56" t="s">
        <v>756</v>
      </c>
      <c r="H11" s="56"/>
      <c r="I11" s="63">
        <v>168.3</v>
      </c>
      <c r="J11" s="63">
        <v>7.11</v>
      </c>
      <c r="K11" s="56" t="s">
        <v>757</v>
      </c>
      <c r="L11" s="56" t="s">
        <v>719</v>
      </c>
      <c r="M11" s="56"/>
      <c r="N11" s="56" t="s">
        <v>720</v>
      </c>
      <c r="O11" s="64">
        <v>0.34600000000000003</v>
      </c>
      <c r="P11" s="64">
        <v>0.34600000000000003</v>
      </c>
      <c r="Q11" s="64">
        <v>0.34700000000000003</v>
      </c>
      <c r="R11" s="56">
        <v>1</v>
      </c>
      <c r="S11" s="63">
        <v>12.25</v>
      </c>
      <c r="T11" s="56" t="s">
        <v>721</v>
      </c>
      <c r="U11" s="56" t="s">
        <v>778</v>
      </c>
      <c r="V11" s="56" t="s">
        <v>723</v>
      </c>
      <c r="W11" s="56" t="s">
        <v>772</v>
      </c>
      <c r="X11" s="56" t="s">
        <v>774</v>
      </c>
      <c r="Y11" s="56"/>
      <c r="Z11" s="56"/>
      <c r="AA11" s="56" t="s">
        <v>770</v>
      </c>
      <c r="AB11" s="56"/>
      <c r="AC11" s="56"/>
      <c r="AD11" s="65">
        <v>0</v>
      </c>
      <c r="AE11" s="56" t="s">
        <v>729</v>
      </c>
      <c r="AF11" s="56" t="s">
        <v>739</v>
      </c>
      <c r="AG11" s="56" t="s">
        <v>775</v>
      </c>
      <c r="AH11" s="56" t="s">
        <v>776</v>
      </c>
      <c r="AI11" s="56" t="s">
        <v>777</v>
      </c>
      <c r="AJ11" s="56"/>
      <c r="AK11" s="56"/>
      <c r="AL11" s="56"/>
      <c r="AM11" s="56"/>
      <c r="AN11" s="56"/>
      <c r="AO11" s="56"/>
      <c r="AP11" s="56" t="s">
        <v>762</v>
      </c>
      <c r="AQ11" s="56" t="s">
        <v>763</v>
      </c>
      <c r="AR11" s="56" t="s">
        <v>764</v>
      </c>
      <c r="AS11" s="56" t="s">
        <v>765</v>
      </c>
      <c r="AT11" s="56"/>
      <c r="AU11" s="56"/>
      <c r="AV11" s="56"/>
      <c r="AW11" s="56"/>
      <c r="AX11" s="56"/>
      <c r="AY11" s="56" t="s">
        <v>766</v>
      </c>
      <c r="AZ11" s="63">
        <v>40.19</v>
      </c>
      <c r="BA11" s="56" t="s">
        <v>767</v>
      </c>
    </row>
    <row r="12" spans="1:53" x14ac:dyDescent="0.2">
      <c r="A12">
        <v>1</v>
      </c>
      <c r="I12" s="66">
        <v>168.3</v>
      </c>
      <c r="J12" s="66">
        <v>7.11</v>
      </c>
      <c r="K12" s="58" t="s">
        <v>757</v>
      </c>
      <c r="L12" s="58" t="s">
        <v>719</v>
      </c>
      <c r="M12" s="67"/>
      <c r="O12" s="68">
        <f>SUM(O8:O11)</f>
        <v>2.9980000000000002</v>
      </c>
    </row>
    <row r="13" spans="1:53" hidden="1" x14ac:dyDescent="0.2">
      <c r="B13" s="56" t="s">
        <v>713</v>
      </c>
      <c r="C13" s="56" t="s">
        <v>779</v>
      </c>
      <c r="D13" s="56" t="s">
        <v>780</v>
      </c>
      <c r="E13" s="56" t="s">
        <v>781</v>
      </c>
      <c r="F13" s="56">
        <v>20</v>
      </c>
      <c r="G13" s="56" t="s">
        <v>756</v>
      </c>
      <c r="H13" s="56"/>
      <c r="I13" s="63">
        <v>219.1</v>
      </c>
      <c r="J13" s="63">
        <v>12.7</v>
      </c>
      <c r="K13" s="56" t="s">
        <v>782</v>
      </c>
      <c r="L13" s="56" t="s">
        <v>719</v>
      </c>
      <c r="M13" s="56"/>
      <c r="N13" s="56" t="s">
        <v>720</v>
      </c>
      <c r="O13" s="64">
        <v>0.67400000000000004</v>
      </c>
      <c r="P13" s="64">
        <v>0.67400000000000004</v>
      </c>
      <c r="Q13" s="64">
        <v>0.68200000000000016</v>
      </c>
      <c r="R13" s="56">
        <v>1</v>
      </c>
      <c r="S13" s="63">
        <v>10.42</v>
      </c>
      <c r="T13" s="56" t="s">
        <v>721</v>
      </c>
      <c r="U13" s="56" t="s">
        <v>783</v>
      </c>
      <c r="V13" s="56" t="s">
        <v>723</v>
      </c>
      <c r="W13" s="56" t="s">
        <v>784</v>
      </c>
      <c r="X13" s="56" t="s">
        <v>785</v>
      </c>
      <c r="Y13" s="56"/>
      <c r="Z13" s="56"/>
      <c r="AA13" s="56" t="s">
        <v>728</v>
      </c>
      <c r="AB13" s="56"/>
      <c r="AC13" s="56"/>
      <c r="AD13" s="65">
        <v>0</v>
      </c>
      <c r="AE13" s="56" t="s">
        <v>729</v>
      </c>
      <c r="AF13" s="56" t="s">
        <v>730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56" t="s">
        <v>786</v>
      </c>
      <c r="AQ13" s="56" t="s">
        <v>763</v>
      </c>
      <c r="AR13" s="56" t="s">
        <v>764</v>
      </c>
      <c r="AS13" s="56" t="s">
        <v>765</v>
      </c>
      <c r="AT13" s="56"/>
      <c r="AU13" s="56"/>
      <c r="AV13" s="56"/>
      <c r="AW13" s="56"/>
      <c r="AX13" s="56"/>
      <c r="AY13" s="56" t="s">
        <v>766</v>
      </c>
      <c r="AZ13" s="63">
        <v>34.200000000000003</v>
      </c>
      <c r="BA13" s="56" t="s">
        <v>767</v>
      </c>
    </row>
    <row r="14" spans="1:53" x14ac:dyDescent="0.2">
      <c r="A14">
        <v>1</v>
      </c>
      <c r="I14" s="66">
        <v>219.1</v>
      </c>
      <c r="J14" s="66">
        <v>12.7</v>
      </c>
      <c r="K14" s="58" t="s">
        <v>782</v>
      </c>
      <c r="L14" s="58" t="s">
        <v>719</v>
      </c>
      <c r="M14" s="67"/>
      <c r="O14" s="68">
        <f>SUM(O13)</f>
        <v>0.67400000000000004</v>
      </c>
    </row>
    <row r="15" spans="1:53" hidden="1" x14ac:dyDescent="0.2">
      <c r="B15" s="56" t="s">
        <v>713</v>
      </c>
      <c r="C15" s="56" t="s">
        <v>787</v>
      </c>
      <c r="D15" s="56" t="s">
        <v>788</v>
      </c>
      <c r="E15" s="56" t="s">
        <v>789</v>
      </c>
      <c r="F15" s="56">
        <v>20</v>
      </c>
      <c r="G15" s="56" t="s">
        <v>790</v>
      </c>
      <c r="H15" s="56"/>
      <c r="I15" s="63">
        <v>273</v>
      </c>
      <c r="J15" s="63">
        <v>10</v>
      </c>
      <c r="K15" s="56" t="s">
        <v>791</v>
      </c>
      <c r="L15" s="56" t="s">
        <v>719</v>
      </c>
      <c r="M15" s="56"/>
      <c r="N15" s="56" t="s">
        <v>720</v>
      </c>
      <c r="O15" s="64">
        <v>0.71900000000000008</v>
      </c>
      <c r="P15" s="64">
        <v>0.71900000000000008</v>
      </c>
      <c r="Q15" s="64">
        <v>0.71200000000000008</v>
      </c>
      <c r="R15" s="56">
        <v>1</v>
      </c>
      <c r="S15" s="63">
        <v>11.09</v>
      </c>
      <c r="T15" s="56" t="s">
        <v>721</v>
      </c>
      <c r="U15" s="56" t="s">
        <v>792</v>
      </c>
      <c r="V15" s="56" t="s">
        <v>793</v>
      </c>
      <c r="W15" s="56" t="s">
        <v>794</v>
      </c>
      <c r="X15" s="56" t="s">
        <v>795</v>
      </c>
      <c r="Y15" s="56"/>
      <c r="Z15" s="56"/>
      <c r="AA15" s="56" t="s">
        <v>728</v>
      </c>
      <c r="AB15" s="56"/>
      <c r="AC15" s="56"/>
      <c r="AD15" s="65">
        <v>0</v>
      </c>
      <c r="AE15" s="56" t="s">
        <v>729</v>
      </c>
      <c r="AF15" s="56" t="s">
        <v>730</v>
      </c>
      <c r="AG15" s="56" t="s">
        <v>796</v>
      </c>
      <c r="AH15" s="56" t="s">
        <v>797</v>
      </c>
      <c r="AI15" s="56"/>
      <c r="AJ15" s="56"/>
      <c r="AK15" s="56"/>
      <c r="AL15" s="56"/>
      <c r="AM15" s="56"/>
      <c r="AN15" s="56"/>
      <c r="AO15" s="56"/>
      <c r="AP15" s="56" t="s">
        <v>798</v>
      </c>
      <c r="AQ15" s="56" t="s">
        <v>799</v>
      </c>
      <c r="AR15" s="56"/>
      <c r="AS15" s="56"/>
      <c r="AT15" s="56"/>
      <c r="AU15" s="56"/>
      <c r="AV15" s="56"/>
      <c r="AW15" s="56"/>
      <c r="AX15" s="56"/>
      <c r="AY15" s="56"/>
      <c r="AZ15" s="63">
        <v>36.380000000000003</v>
      </c>
      <c r="BA15" s="56" t="s">
        <v>800</v>
      </c>
    </row>
    <row r="16" spans="1:53" hidden="1" x14ac:dyDescent="0.2">
      <c r="B16" s="56" t="s">
        <v>713</v>
      </c>
      <c r="C16" s="56" t="s">
        <v>787</v>
      </c>
      <c r="D16" s="56" t="s">
        <v>788</v>
      </c>
      <c r="E16" s="56" t="s">
        <v>789</v>
      </c>
      <c r="F16" s="56">
        <v>20</v>
      </c>
      <c r="G16" s="56" t="s">
        <v>790</v>
      </c>
      <c r="H16" s="56"/>
      <c r="I16" s="63">
        <v>273</v>
      </c>
      <c r="J16" s="63">
        <v>10</v>
      </c>
      <c r="K16" s="56" t="s">
        <v>791</v>
      </c>
      <c r="L16" s="56" t="s">
        <v>719</v>
      </c>
      <c r="M16" s="56"/>
      <c r="N16" s="56" t="s">
        <v>720</v>
      </c>
      <c r="O16" s="64">
        <v>0.52200000000000002</v>
      </c>
      <c r="P16" s="64">
        <v>0.52200000000000002</v>
      </c>
      <c r="Q16" s="64">
        <v>0.52100000000000002</v>
      </c>
      <c r="R16" s="56">
        <v>1</v>
      </c>
      <c r="S16" s="63">
        <v>8.0500000000000007</v>
      </c>
      <c r="T16" s="56" t="s">
        <v>721</v>
      </c>
      <c r="U16" s="56" t="s">
        <v>801</v>
      </c>
      <c r="V16" s="56" t="s">
        <v>793</v>
      </c>
      <c r="W16" s="56" t="s">
        <v>794</v>
      </c>
      <c r="X16" s="56" t="s">
        <v>802</v>
      </c>
      <c r="Y16" s="56"/>
      <c r="Z16" s="56"/>
      <c r="AA16" s="56" t="s">
        <v>727</v>
      </c>
      <c r="AB16" s="56"/>
      <c r="AC16" s="56"/>
      <c r="AD16" s="65">
        <v>0</v>
      </c>
      <c r="AE16" s="56" t="s">
        <v>729</v>
      </c>
      <c r="AF16" s="56" t="s">
        <v>730</v>
      </c>
      <c r="AG16" s="56" t="s">
        <v>796</v>
      </c>
      <c r="AH16" s="56" t="s">
        <v>797</v>
      </c>
      <c r="AI16" s="56"/>
      <c r="AJ16" s="56"/>
      <c r="AK16" s="56"/>
      <c r="AL16" s="56"/>
      <c r="AM16" s="56"/>
      <c r="AN16" s="56"/>
      <c r="AO16" s="56"/>
      <c r="AP16" s="56" t="s">
        <v>798</v>
      </c>
      <c r="AQ16" s="56" t="s">
        <v>799</v>
      </c>
      <c r="AR16" s="56"/>
      <c r="AS16" s="56"/>
      <c r="AT16" s="56"/>
      <c r="AU16" s="56"/>
      <c r="AV16" s="56"/>
      <c r="AW16" s="56"/>
      <c r="AX16" s="56"/>
      <c r="AY16" s="56"/>
      <c r="AZ16" s="63">
        <v>26.41</v>
      </c>
      <c r="BA16" s="56" t="s">
        <v>800</v>
      </c>
    </row>
    <row r="17" spans="1:53" x14ac:dyDescent="0.2">
      <c r="A17">
        <v>1</v>
      </c>
      <c r="B17" s="56"/>
      <c r="C17" s="56"/>
      <c r="D17" s="56"/>
      <c r="E17" s="56"/>
      <c r="F17" s="56"/>
      <c r="G17" s="56"/>
      <c r="H17" s="56"/>
      <c r="I17" s="66">
        <v>273</v>
      </c>
      <c r="J17" s="66">
        <v>10</v>
      </c>
      <c r="K17" s="58" t="s">
        <v>791</v>
      </c>
      <c r="L17" s="58" t="s">
        <v>719</v>
      </c>
      <c r="M17" s="58"/>
      <c r="N17" s="56"/>
      <c r="O17" s="68">
        <f>SUM(O15:O16)</f>
        <v>1.2410000000000001</v>
      </c>
      <c r="P17" s="64"/>
      <c r="Q17" s="64"/>
      <c r="R17" s="56"/>
      <c r="S17" s="63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65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63"/>
      <c r="BA17" s="56"/>
    </row>
    <row r="18" spans="1:53" ht="16.5" hidden="1" customHeight="1" x14ac:dyDescent="0.2">
      <c r="B18" s="56" t="s">
        <v>713</v>
      </c>
      <c r="C18" s="56" t="s">
        <v>803</v>
      </c>
      <c r="D18" s="56" t="s">
        <v>804</v>
      </c>
      <c r="E18" s="56" t="s">
        <v>805</v>
      </c>
      <c r="F18" s="56">
        <v>10</v>
      </c>
      <c r="G18" s="56" t="s">
        <v>806</v>
      </c>
      <c r="H18" s="56"/>
      <c r="I18" s="63">
        <v>273</v>
      </c>
      <c r="J18" s="63">
        <v>22</v>
      </c>
      <c r="K18" s="56" t="s">
        <v>807</v>
      </c>
      <c r="L18" s="56" t="s">
        <v>719</v>
      </c>
      <c r="M18" s="56"/>
      <c r="N18" s="56" t="s">
        <v>720</v>
      </c>
      <c r="O18" s="64">
        <v>1.429</v>
      </c>
      <c r="P18" s="64">
        <v>1.429</v>
      </c>
      <c r="Q18" s="64">
        <v>1.425</v>
      </c>
      <c r="R18" s="56">
        <v>1</v>
      </c>
      <c r="S18" s="63">
        <v>10.49</v>
      </c>
      <c r="T18" s="56" t="s">
        <v>808</v>
      </c>
      <c r="U18" s="56" t="s">
        <v>809</v>
      </c>
      <c r="V18" s="56" t="s">
        <v>793</v>
      </c>
      <c r="W18" s="56" t="s">
        <v>810</v>
      </c>
      <c r="X18" s="56" t="s">
        <v>811</v>
      </c>
      <c r="Y18" s="56"/>
      <c r="Z18" s="56"/>
      <c r="AA18" s="56" t="s">
        <v>727</v>
      </c>
      <c r="AB18" s="56"/>
      <c r="AC18" s="56"/>
      <c r="AD18" s="65">
        <v>29418.823</v>
      </c>
      <c r="AE18" s="56" t="s">
        <v>729</v>
      </c>
      <c r="AF18" s="56" t="s">
        <v>739</v>
      </c>
      <c r="AG18" s="56"/>
      <c r="AH18" s="56"/>
      <c r="AI18" s="56"/>
      <c r="AJ18" s="56"/>
      <c r="AK18" s="56"/>
      <c r="AL18" s="56"/>
      <c r="AM18" s="56"/>
      <c r="AN18" s="56"/>
      <c r="AO18" s="56"/>
      <c r="AP18" s="56" t="s">
        <v>812</v>
      </c>
      <c r="AQ18" s="56" t="s">
        <v>763</v>
      </c>
      <c r="AR18" s="56" t="s">
        <v>813</v>
      </c>
      <c r="AS18" s="56" t="s">
        <v>814</v>
      </c>
      <c r="AT18" s="56"/>
      <c r="AU18" s="56"/>
      <c r="AV18" s="56"/>
      <c r="AW18" s="56"/>
      <c r="AX18" s="56"/>
      <c r="AY18" s="56" t="s">
        <v>766</v>
      </c>
      <c r="AZ18" s="63">
        <v>34.42</v>
      </c>
      <c r="BA18" s="56" t="s">
        <v>815</v>
      </c>
    </row>
    <row r="19" spans="1:53" hidden="1" x14ac:dyDescent="0.2">
      <c r="B19" s="56" t="s">
        <v>713</v>
      </c>
      <c r="C19" s="56" t="s">
        <v>803</v>
      </c>
      <c r="D19" s="56" t="s">
        <v>804</v>
      </c>
      <c r="E19" s="56" t="s">
        <v>805</v>
      </c>
      <c r="F19" s="56">
        <v>10</v>
      </c>
      <c r="G19" s="56" t="s">
        <v>806</v>
      </c>
      <c r="H19" s="56"/>
      <c r="I19" s="63">
        <v>273</v>
      </c>
      <c r="J19" s="63">
        <v>22</v>
      </c>
      <c r="K19" s="56" t="s">
        <v>807</v>
      </c>
      <c r="L19" s="56" t="s">
        <v>719</v>
      </c>
      <c r="M19" s="56"/>
      <c r="N19" s="56" t="s">
        <v>720</v>
      </c>
      <c r="O19" s="64">
        <v>1.429</v>
      </c>
      <c r="P19" s="64">
        <v>1.429</v>
      </c>
      <c r="Q19" s="64">
        <v>1.4339999999999999</v>
      </c>
      <c r="R19" s="56">
        <v>1</v>
      </c>
      <c r="S19" s="63">
        <v>10.49</v>
      </c>
      <c r="T19" s="56" t="s">
        <v>808</v>
      </c>
      <c r="U19" s="56" t="s">
        <v>816</v>
      </c>
      <c r="V19" s="56" t="s">
        <v>793</v>
      </c>
      <c r="W19" s="56" t="s">
        <v>810</v>
      </c>
      <c r="X19" s="56" t="s">
        <v>817</v>
      </c>
      <c r="Y19" s="56"/>
      <c r="Z19" s="56"/>
      <c r="AA19" s="56" t="s">
        <v>727</v>
      </c>
      <c r="AB19" s="56"/>
      <c r="AC19" s="56"/>
      <c r="AD19" s="65">
        <v>29418.823</v>
      </c>
      <c r="AE19" s="56" t="s">
        <v>729</v>
      </c>
      <c r="AF19" s="56" t="s">
        <v>739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 t="s">
        <v>812</v>
      </c>
      <c r="AQ19" s="56" t="s">
        <v>763</v>
      </c>
      <c r="AR19" s="56" t="s">
        <v>813</v>
      </c>
      <c r="AS19" s="56" t="s">
        <v>814</v>
      </c>
      <c r="AT19" s="56"/>
      <c r="AU19" s="56"/>
      <c r="AV19" s="56"/>
      <c r="AW19" s="56"/>
      <c r="AX19" s="56"/>
      <c r="AY19" s="56" t="s">
        <v>766</v>
      </c>
      <c r="AZ19" s="63">
        <v>34.42</v>
      </c>
      <c r="BA19" s="56" t="s">
        <v>815</v>
      </c>
    </row>
    <row r="20" spans="1:53" x14ac:dyDescent="0.2">
      <c r="A20">
        <v>1</v>
      </c>
      <c r="I20" s="66">
        <v>273</v>
      </c>
      <c r="J20" s="66">
        <v>22</v>
      </c>
      <c r="K20" s="58" t="s">
        <v>807</v>
      </c>
      <c r="L20" s="58" t="s">
        <v>719</v>
      </c>
      <c r="M20" s="67"/>
      <c r="O20" s="68">
        <f>SUM(O18:O19)</f>
        <v>2.8580000000000001</v>
      </c>
    </row>
    <row r="21" spans="1:53" hidden="1" x14ac:dyDescent="0.2">
      <c r="B21" s="56" t="s">
        <v>713</v>
      </c>
      <c r="C21" s="56" t="s">
        <v>779</v>
      </c>
      <c r="D21" s="56" t="s">
        <v>780</v>
      </c>
      <c r="E21" s="56" t="s">
        <v>818</v>
      </c>
      <c r="F21" s="56">
        <v>60</v>
      </c>
      <c r="G21" s="56" t="s">
        <v>756</v>
      </c>
      <c r="H21" s="56"/>
      <c r="I21" s="63">
        <v>323.8</v>
      </c>
      <c r="J21" s="63">
        <v>9.5299999999999994</v>
      </c>
      <c r="K21" s="56" t="s">
        <v>782</v>
      </c>
      <c r="L21" s="56" t="s">
        <v>719</v>
      </c>
      <c r="M21" s="56"/>
      <c r="N21" s="56" t="s">
        <v>720</v>
      </c>
      <c r="O21" s="64">
        <v>3.31</v>
      </c>
      <c r="P21" s="64">
        <v>3.31</v>
      </c>
      <c r="Q21" s="64">
        <v>3.3570000000000002</v>
      </c>
      <c r="R21" s="56">
        <v>4</v>
      </c>
      <c r="S21" s="63">
        <v>44.81</v>
      </c>
      <c r="T21" s="56"/>
      <c r="U21" s="56" t="s">
        <v>819</v>
      </c>
      <c r="V21" s="56" t="s">
        <v>723</v>
      </c>
      <c r="W21" s="56" t="s">
        <v>820</v>
      </c>
      <c r="X21" s="56" t="s">
        <v>821</v>
      </c>
      <c r="Y21" s="56"/>
      <c r="Z21" s="56"/>
      <c r="AA21" s="56" t="s">
        <v>727</v>
      </c>
      <c r="AB21" s="56"/>
      <c r="AC21" s="56"/>
      <c r="AD21" s="65">
        <v>0</v>
      </c>
      <c r="AE21" s="56" t="s">
        <v>729</v>
      </c>
      <c r="AF21" s="56" t="s">
        <v>739</v>
      </c>
      <c r="AG21" s="56" t="s">
        <v>822</v>
      </c>
      <c r="AH21" s="56" t="s">
        <v>823</v>
      </c>
      <c r="AI21" s="56" t="s">
        <v>824</v>
      </c>
      <c r="AJ21" s="56"/>
      <c r="AK21" s="56"/>
      <c r="AL21" s="56"/>
      <c r="AM21" s="56"/>
      <c r="AN21" s="56"/>
      <c r="AO21" s="56"/>
      <c r="AP21" s="56" t="s">
        <v>825</v>
      </c>
      <c r="AQ21" s="56" t="s">
        <v>763</v>
      </c>
      <c r="AR21" s="56" t="s">
        <v>764</v>
      </c>
      <c r="AS21" s="56" t="s">
        <v>765</v>
      </c>
      <c r="AT21" s="56"/>
      <c r="AU21" s="56"/>
      <c r="AV21" s="56"/>
      <c r="AW21" s="56"/>
      <c r="AX21" s="56"/>
      <c r="AY21" s="56" t="s">
        <v>766</v>
      </c>
      <c r="AZ21" s="63">
        <v>147</v>
      </c>
      <c r="BA21" s="56" t="s">
        <v>767</v>
      </c>
    </row>
    <row r="22" spans="1:53" hidden="1" x14ac:dyDescent="0.2">
      <c r="B22" s="56" t="s">
        <v>713</v>
      </c>
      <c r="C22" s="56" t="s">
        <v>779</v>
      </c>
      <c r="D22" s="56" t="s">
        <v>780</v>
      </c>
      <c r="E22" s="56" t="s">
        <v>818</v>
      </c>
      <c r="F22" s="56">
        <v>60</v>
      </c>
      <c r="G22" s="56" t="s">
        <v>756</v>
      </c>
      <c r="H22" s="56"/>
      <c r="I22" s="63">
        <v>323.8</v>
      </c>
      <c r="J22" s="63">
        <v>9.5299999999999994</v>
      </c>
      <c r="K22" s="56" t="s">
        <v>782</v>
      </c>
      <c r="L22" s="56" t="s">
        <v>719</v>
      </c>
      <c r="M22" s="56"/>
      <c r="N22" s="56" t="s">
        <v>720</v>
      </c>
      <c r="O22" s="64">
        <v>3.129</v>
      </c>
      <c r="P22" s="64">
        <v>3.129</v>
      </c>
      <c r="Q22" s="64">
        <v>3.1989999999999998</v>
      </c>
      <c r="R22" s="56">
        <v>4</v>
      </c>
      <c r="S22" s="63">
        <v>42.37</v>
      </c>
      <c r="T22" s="56"/>
      <c r="U22" s="56" t="s">
        <v>826</v>
      </c>
      <c r="V22" s="56" t="s">
        <v>723</v>
      </c>
      <c r="W22" s="56" t="s">
        <v>820</v>
      </c>
      <c r="X22" s="56" t="s">
        <v>821</v>
      </c>
      <c r="Y22" s="56"/>
      <c r="Z22" s="56"/>
      <c r="AA22" s="56" t="s">
        <v>727</v>
      </c>
      <c r="AB22" s="56"/>
      <c r="AC22" s="56"/>
      <c r="AD22" s="65">
        <v>0</v>
      </c>
      <c r="AE22" s="56" t="s">
        <v>729</v>
      </c>
      <c r="AF22" s="56" t="s">
        <v>739</v>
      </c>
      <c r="AG22" s="56" t="s">
        <v>822</v>
      </c>
      <c r="AH22" s="56" t="s">
        <v>823</v>
      </c>
      <c r="AI22" s="56" t="s">
        <v>824</v>
      </c>
      <c r="AJ22" s="56"/>
      <c r="AK22" s="56"/>
      <c r="AL22" s="56"/>
      <c r="AM22" s="56"/>
      <c r="AN22" s="56"/>
      <c r="AO22" s="56"/>
      <c r="AP22" s="56" t="s">
        <v>825</v>
      </c>
      <c r="AQ22" s="56" t="s">
        <v>763</v>
      </c>
      <c r="AR22" s="56" t="s">
        <v>764</v>
      </c>
      <c r="AS22" s="56" t="s">
        <v>765</v>
      </c>
      <c r="AT22" s="56"/>
      <c r="AU22" s="56"/>
      <c r="AV22" s="56"/>
      <c r="AW22" s="56"/>
      <c r="AX22" s="56"/>
      <c r="AY22" s="56" t="s">
        <v>766</v>
      </c>
      <c r="AZ22" s="63">
        <v>139</v>
      </c>
      <c r="BA22" s="56" t="s">
        <v>767</v>
      </c>
    </row>
    <row r="23" spans="1:53" hidden="1" x14ac:dyDescent="0.2">
      <c r="B23" s="56" t="s">
        <v>713</v>
      </c>
      <c r="C23" s="56" t="s">
        <v>779</v>
      </c>
      <c r="D23" s="56" t="s">
        <v>780</v>
      </c>
      <c r="E23" s="56" t="s">
        <v>818</v>
      </c>
      <c r="F23" s="56">
        <v>60</v>
      </c>
      <c r="G23" s="56" t="s">
        <v>756</v>
      </c>
      <c r="H23" s="56"/>
      <c r="I23" s="63">
        <v>323.8</v>
      </c>
      <c r="J23" s="63">
        <v>9.5299999999999994</v>
      </c>
      <c r="K23" s="56" t="s">
        <v>782</v>
      </c>
      <c r="L23" s="56" t="s">
        <v>719</v>
      </c>
      <c r="M23" s="56"/>
      <c r="N23" s="56" t="s">
        <v>720</v>
      </c>
      <c r="O23" s="64">
        <v>3.2370000000000001</v>
      </c>
      <c r="P23" s="64">
        <v>3.2370000000000001</v>
      </c>
      <c r="Q23" s="64">
        <v>3.32</v>
      </c>
      <c r="R23" s="56">
        <v>4</v>
      </c>
      <c r="S23" s="63">
        <v>43.83</v>
      </c>
      <c r="T23" s="56"/>
      <c r="U23" s="56" t="s">
        <v>827</v>
      </c>
      <c r="V23" s="56" t="s">
        <v>723</v>
      </c>
      <c r="W23" s="56" t="s">
        <v>820</v>
      </c>
      <c r="X23" s="56" t="s">
        <v>821</v>
      </c>
      <c r="Y23" s="56" t="s">
        <v>821</v>
      </c>
      <c r="Z23" s="56"/>
      <c r="AA23" s="56" t="s">
        <v>727</v>
      </c>
      <c r="AB23" s="56" t="s">
        <v>728</v>
      </c>
      <c r="AC23" s="56"/>
      <c r="AD23" s="65">
        <v>0</v>
      </c>
      <c r="AE23" s="56" t="s">
        <v>729</v>
      </c>
      <c r="AF23" s="56" t="s">
        <v>739</v>
      </c>
      <c r="AG23" s="56" t="s">
        <v>822</v>
      </c>
      <c r="AH23" s="56" t="s">
        <v>823</v>
      </c>
      <c r="AI23" s="56" t="s">
        <v>824</v>
      </c>
      <c r="AJ23" s="56"/>
      <c r="AK23" s="56"/>
      <c r="AL23" s="56"/>
      <c r="AM23" s="56"/>
      <c r="AN23" s="56"/>
      <c r="AO23" s="56"/>
      <c r="AP23" s="56" t="s">
        <v>825</v>
      </c>
      <c r="AQ23" s="56" t="s">
        <v>763</v>
      </c>
      <c r="AR23" s="56" t="s">
        <v>764</v>
      </c>
      <c r="AS23" s="56" t="s">
        <v>765</v>
      </c>
      <c r="AT23" s="56"/>
      <c r="AU23" s="56"/>
      <c r="AV23" s="56"/>
      <c r="AW23" s="56"/>
      <c r="AX23" s="56"/>
      <c r="AY23" s="56" t="s">
        <v>766</v>
      </c>
      <c r="AZ23" s="63">
        <v>143.80000000000001</v>
      </c>
      <c r="BA23" s="56" t="s">
        <v>767</v>
      </c>
    </row>
    <row r="24" spans="1:53" hidden="1" x14ac:dyDescent="0.2">
      <c r="B24" s="56" t="s">
        <v>713</v>
      </c>
      <c r="C24" s="56" t="s">
        <v>779</v>
      </c>
      <c r="D24" s="56" t="s">
        <v>780</v>
      </c>
      <c r="E24" s="56" t="s">
        <v>818</v>
      </c>
      <c r="F24" s="56">
        <v>60</v>
      </c>
      <c r="G24" s="56" t="s">
        <v>756</v>
      </c>
      <c r="H24" s="56"/>
      <c r="I24" s="63">
        <v>323.8</v>
      </c>
      <c r="J24" s="63">
        <v>9.5299999999999994</v>
      </c>
      <c r="K24" s="56" t="s">
        <v>782</v>
      </c>
      <c r="L24" s="56" t="s">
        <v>719</v>
      </c>
      <c r="M24" s="56"/>
      <c r="N24" s="56" t="s">
        <v>720</v>
      </c>
      <c r="O24" s="64">
        <v>3.2229999999999999</v>
      </c>
      <c r="P24" s="64">
        <v>3.2229999999999999</v>
      </c>
      <c r="Q24" s="64">
        <v>3.294</v>
      </c>
      <c r="R24" s="56">
        <v>4</v>
      </c>
      <c r="S24" s="63">
        <v>43.62</v>
      </c>
      <c r="T24" s="56"/>
      <c r="U24" s="56" t="s">
        <v>828</v>
      </c>
      <c r="V24" s="56" t="s">
        <v>723</v>
      </c>
      <c r="W24" s="56" t="s">
        <v>820</v>
      </c>
      <c r="X24" s="56" t="s">
        <v>821</v>
      </c>
      <c r="Y24" s="56" t="s">
        <v>821</v>
      </c>
      <c r="Z24" s="56"/>
      <c r="AA24" s="56" t="s">
        <v>727</v>
      </c>
      <c r="AB24" s="56" t="s">
        <v>728</v>
      </c>
      <c r="AC24" s="56"/>
      <c r="AD24" s="65">
        <v>0</v>
      </c>
      <c r="AE24" s="56" t="s">
        <v>729</v>
      </c>
      <c r="AF24" s="56" t="s">
        <v>739</v>
      </c>
      <c r="AG24" s="56" t="s">
        <v>822</v>
      </c>
      <c r="AH24" s="56" t="s">
        <v>823</v>
      </c>
      <c r="AI24" s="56" t="s">
        <v>824</v>
      </c>
      <c r="AJ24" s="56"/>
      <c r="AK24" s="56"/>
      <c r="AL24" s="56"/>
      <c r="AM24" s="56"/>
      <c r="AN24" s="56"/>
      <c r="AO24" s="56"/>
      <c r="AP24" s="56" t="s">
        <v>825</v>
      </c>
      <c r="AQ24" s="56" t="s">
        <v>763</v>
      </c>
      <c r="AR24" s="56" t="s">
        <v>764</v>
      </c>
      <c r="AS24" s="56" t="s">
        <v>765</v>
      </c>
      <c r="AT24" s="56"/>
      <c r="AU24" s="56"/>
      <c r="AV24" s="56"/>
      <c r="AW24" s="56"/>
      <c r="AX24" s="56"/>
      <c r="AY24" s="56" t="s">
        <v>766</v>
      </c>
      <c r="AZ24" s="63">
        <v>143.1</v>
      </c>
      <c r="BA24" s="56" t="s">
        <v>767</v>
      </c>
    </row>
    <row r="25" spans="1:53" hidden="1" x14ac:dyDescent="0.2">
      <c r="B25" s="56" t="s">
        <v>713</v>
      </c>
      <c r="C25" s="56" t="s">
        <v>779</v>
      </c>
      <c r="D25" s="56" t="s">
        <v>780</v>
      </c>
      <c r="E25" s="56" t="s">
        <v>818</v>
      </c>
      <c r="F25" s="56">
        <v>60</v>
      </c>
      <c r="G25" s="56" t="s">
        <v>756</v>
      </c>
      <c r="H25" s="56"/>
      <c r="I25" s="63">
        <v>323.8</v>
      </c>
      <c r="J25" s="63">
        <v>9.5299999999999994</v>
      </c>
      <c r="K25" s="56" t="s">
        <v>782</v>
      </c>
      <c r="L25" s="56" t="s">
        <v>719</v>
      </c>
      <c r="M25" s="56"/>
      <c r="N25" s="56" t="s">
        <v>720</v>
      </c>
      <c r="O25" s="64">
        <v>3.1859999999999999</v>
      </c>
      <c r="P25" s="64">
        <v>3.1859999999999999</v>
      </c>
      <c r="Q25" s="64">
        <v>3.2570000000000001</v>
      </c>
      <c r="R25" s="56">
        <v>4</v>
      </c>
      <c r="S25" s="63">
        <v>43.13</v>
      </c>
      <c r="T25" s="56"/>
      <c r="U25" s="56" t="s">
        <v>829</v>
      </c>
      <c r="V25" s="56" t="s">
        <v>723</v>
      </c>
      <c r="W25" s="56" t="s">
        <v>820</v>
      </c>
      <c r="X25" s="56" t="s">
        <v>821</v>
      </c>
      <c r="Y25" s="56" t="s">
        <v>821</v>
      </c>
      <c r="Z25" s="56"/>
      <c r="AA25" s="56" t="s">
        <v>727</v>
      </c>
      <c r="AB25" s="56" t="s">
        <v>728</v>
      </c>
      <c r="AC25" s="56"/>
      <c r="AD25" s="65">
        <v>0</v>
      </c>
      <c r="AE25" s="56" t="s">
        <v>729</v>
      </c>
      <c r="AF25" s="56" t="s">
        <v>739</v>
      </c>
      <c r="AG25" s="56" t="s">
        <v>822</v>
      </c>
      <c r="AH25" s="56" t="s">
        <v>823</v>
      </c>
      <c r="AI25" s="56" t="s">
        <v>824</v>
      </c>
      <c r="AJ25" s="56"/>
      <c r="AK25" s="56"/>
      <c r="AL25" s="56"/>
      <c r="AM25" s="56"/>
      <c r="AN25" s="56"/>
      <c r="AO25" s="56"/>
      <c r="AP25" s="56" t="s">
        <v>825</v>
      </c>
      <c r="AQ25" s="56" t="s">
        <v>763</v>
      </c>
      <c r="AR25" s="56" t="s">
        <v>764</v>
      </c>
      <c r="AS25" s="56" t="s">
        <v>765</v>
      </c>
      <c r="AT25" s="56"/>
      <c r="AU25" s="56"/>
      <c r="AV25" s="56"/>
      <c r="AW25" s="56"/>
      <c r="AX25" s="56"/>
      <c r="AY25" s="56" t="s">
        <v>766</v>
      </c>
      <c r="AZ25" s="63">
        <v>141.5</v>
      </c>
      <c r="BA25" s="56" t="s">
        <v>767</v>
      </c>
    </row>
    <row r="26" spans="1:53" hidden="1" x14ac:dyDescent="0.2">
      <c r="B26" s="56" t="s">
        <v>713</v>
      </c>
      <c r="C26" s="56" t="s">
        <v>779</v>
      </c>
      <c r="D26" s="56" t="s">
        <v>780</v>
      </c>
      <c r="E26" s="56" t="s">
        <v>818</v>
      </c>
      <c r="F26" s="56">
        <v>60</v>
      </c>
      <c r="G26" s="56" t="s">
        <v>756</v>
      </c>
      <c r="H26" s="56"/>
      <c r="I26" s="63">
        <v>323.8</v>
      </c>
      <c r="J26" s="63">
        <v>9.5299999999999994</v>
      </c>
      <c r="K26" s="56" t="s">
        <v>782</v>
      </c>
      <c r="L26" s="56" t="s">
        <v>719</v>
      </c>
      <c r="M26" s="56"/>
      <c r="N26" s="56" t="s">
        <v>720</v>
      </c>
      <c r="O26" s="64">
        <v>1.5960000000000001</v>
      </c>
      <c r="P26" s="64">
        <v>1.5960000000000001</v>
      </c>
      <c r="Q26" s="64">
        <v>1.64</v>
      </c>
      <c r="R26" s="56">
        <v>2</v>
      </c>
      <c r="S26" s="63">
        <v>21.61</v>
      </c>
      <c r="T26" s="56"/>
      <c r="U26" s="56" t="s">
        <v>830</v>
      </c>
      <c r="V26" s="56" t="s">
        <v>723</v>
      </c>
      <c r="W26" s="56" t="s">
        <v>820</v>
      </c>
      <c r="X26" s="56" t="s">
        <v>821</v>
      </c>
      <c r="Y26" s="56"/>
      <c r="Z26" s="56"/>
      <c r="AA26" s="56" t="s">
        <v>728</v>
      </c>
      <c r="AB26" s="56"/>
      <c r="AC26" s="56"/>
      <c r="AD26" s="65">
        <v>0</v>
      </c>
      <c r="AE26" s="56" t="s">
        <v>729</v>
      </c>
      <c r="AF26" s="56" t="s">
        <v>739</v>
      </c>
      <c r="AG26" s="56" t="s">
        <v>822</v>
      </c>
      <c r="AH26" s="56" t="s">
        <v>823</v>
      </c>
      <c r="AI26" s="56" t="s">
        <v>824</v>
      </c>
      <c r="AJ26" s="56"/>
      <c r="AK26" s="56"/>
      <c r="AL26" s="56"/>
      <c r="AM26" s="56"/>
      <c r="AN26" s="56"/>
      <c r="AO26" s="56"/>
      <c r="AP26" s="56" t="s">
        <v>825</v>
      </c>
      <c r="AQ26" s="56" t="s">
        <v>763</v>
      </c>
      <c r="AR26" s="56" t="s">
        <v>764</v>
      </c>
      <c r="AS26" s="56" t="s">
        <v>765</v>
      </c>
      <c r="AT26" s="56"/>
      <c r="AU26" s="56"/>
      <c r="AV26" s="56"/>
      <c r="AW26" s="56"/>
      <c r="AX26" s="56"/>
      <c r="AY26" s="56" t="s">
        <v>766</v>
      </c>
      <c r="AZ26" s="63">
        <v>70.900000000000006</v>
      </c>
      <c r="BA26" s="56" t="s">
        <v>767</v>
      </c>
    </row>
    <row r="27" spans="1:53" hidden="1" x14ac:dyDescent="0.2">
      <c r="B27" s="56" t="s">
        <v>713</v>
      </c>
      <c r="C27" s="56" t="s">
        <v>779</v>
      </c>
      <c r="D27" s="56" t="s">
        <v>780</v>
      </c>
      <c r="E27" s="56" t="s">
        <v>818</v>
      </c>
      <c r="F27" s="56">
        <v>60</v>
      </c>
      <c r="G27" s="56" t="s">
        <v>756</v>
      </c>
      <c r="H27" s="56"/>
      <c r="I27" s="63">
        <v>323.8</v>
      </c>
      <c r="J27" s="63">
        <v>9.5299999999999994</v>
      </c>
      <c r="K27" s="56" t="s">
        <v>782</v>
      </c>
      <c r="L27" s="56" t="s">
        <v>719</v>
      </c>
      <c r="M27" s="56"/>
      <c r="N27" s="56" t="s">
        <v>720</v>
      </c>
      <c r="O27" s="64">
        <v>3.379</v>
      </c>
      <c r="P27" s="64">
        <v>3.379</v>
      </c>
      <c r="Q27" s="64">
        <v>3.4359999999999999</v>
      </c>
      <c r="R27" s="56">
        <v>4</v>
      </c>
      <c r="S27" s="63">
        <v>45.75</v>
      </c>
      <c r="T27" s="56"/>
      <c r="U27" s="56" t="s">
        <v>831</v>
      </c>
      <c r="V27" s="56" t="s">
        <v>723</v>
      </c>
      <c r="W27" s="56" t="s">
        <v>820</v>
      </c>
      <c r="X27" s="56" t="s">
        <v>821</v>
      </c>
      <c r="Y27" s="56"/>
      <c r="Z27" s="56"/>
      <c r="AA27" s="56" t="s">
        <v>727</v>
      </c>
      <c r="AB27" s="56"/>
      <c r="AC27" s="56"/>
      <c r="AD27" s="65">
        <v>0</v>
      </c>
      <c r="AE27" s="56" t="s">
        <v>729</v>
      </c>
      <c r="AF27" s="56" t="s">
        <v>739</v>
      </c>
      <c r="AG27" s="56" t="s">
        <v>822</v>
      </c>
      <c r="AH27" s="56" t="s">
        <v>823</v>
      </c>
      <c r="AI27" s="56" t="s">
        <v>832</v>
      </c>
      <c r="AJ27" s="56"/>
      <c r="AK27" s="56"/>
      <c r="AL27" s="56"/>
      <c r="AM27" s="56"/>
      <c r="AN27" s="56"/>
      <c r="AO27" s="56"/>
      <c r="AP27" s="56" t="s">
        <v>825</v>
      </c>
      <c r="AQ27" s="56" t="s">
        <v>763</v>
      </c>
      <c r="AR27" s="56" t="s">
        <v>764</v>
      </c>
      <c r="AS27" s="56" t="s">
        <v>765</v>
      </c>
      <c r="AT27" s="56"/>
      <c r="AU27" s="56"/>
      <c r="AV27" s="56"/>
      <c r="AW27" s="56"/>
      <c r="AX27" s="56"/>
      <c r="AY27" s="56" t="s">
        <v>766</v>
      </c>
      <c r="AZ27" s="63">
        <v>150.1</v>
      </c>
      <c r="BA27" s="56" t="s">
        <v>767</v>
      </c>
    </row>
    <row r="28" spans="1:53" hidden="1" x14ac:dyDescent="0.2">
      <c r="B28" s="56" t="s">
        <v>713</v>
      </c>
      <c r="C28" s="56" t="s">
        <v>779</v>
      </c>
      <c r="D28" s="56" t="s">
        <v>780</v>
      </c>
      <c r="E28" s="56" t="s">
        <v>818</v>
      </c>
      <c r="F28" s="56">
        <v>60</v>
      </c>
      <c r="G28" s="56" t="s">
        <v>756</v>
      </c>
      <c r="H28" s="56"/>
      <c r="I28" s="63">
        <v>323.8</v>
      </c>
      <c r="J28" s="63">
        <v>9.5299999999999994</v>
      </c>
      <c r="K28" s="56" t="s">
        <v>782</v>
      </c>
      <c r="L28" s="56" t="s">
        <v>719</v>
      </c>
      <c r="M28" s="56"/>
      <c r="N28" s="56" t="s">
        <v>720</v>
      </c>
      <c r="O28" s="64">
        <v>3.4460000000000002</v>
      </c>
      <c r="P28" s="64">
        <v>3.4460000000000002</v>
      </c>
      <c r="Q28" s="64">
        <v>3.5110000000000001</v>
      </c>
      <c r="R28" s="56">
        <v>4</v>
      </c>
      <c r="S28" s="63">
        <v>46.66</v>
      </c>
      <c r="T28" s="56"/>
      <c r="U28" s="56" t="s">
        <v>833</v>
      </c>
      <c r="V28" s="56" t="s">
        <v>723</v>
      </c>
      <c r="W28" s="56" t="s">
        <v>820</v>
      </c>
      <c r="X28" s="56" t="s">
        <v>834</v>
      </c>
      <c r="Y28" s="56" t="s">
        <v>821</v>
      </c>
      <c r="Z28" s="56"/>
      <c r="AA28" s="56" t="s">
        <v>727</v>
      </c>
      <c r="AB28" s="56" t="s">
        <v>727</v>
      </c>
      <c r="AC28" s="56"/>
      <c r="AD28" s="65">
        <v>0</v>
      </c>
      <c r="AE28" s="56" t="s">
        <v>729</v>
      </c>
      <c r="AF28" s="56" t="s">
        <v>739</v>
      </c>
      <c r="AG28" s="56" t="s">
        <v>822</v>
      </c>
      <c r="AH28" s="56" t="s">
        <v>823</v>
      </c>
      <c r="AI28" s="56" t="s">
        <v>835</v>
      </c>
      <c r="AJ28" s="56"/>
      <c r="AK28" s="56"/>
      <c r="AL28" s="56"/>
      <c r="AM28" s="56"/>
      <c r="AN28" s="56"/>
      <c r="AO28" s="56"/>
      <c r="AP28" s="56" t="s">
        <v>825</v>
      </c>
      <c r="AQ28" s="56" t="s">
        <v>763</v>
      </c>
      <c r="AR28" s="56" t="s">
        <v>764</v>
      </c>
      <c r="AS28" s="56" t="s">
        <v>765</v>
      </c>
      <c r="AT28" s="56"/>
      <c r="AU28" s="56"/>
      <c r="AV28" s="56"/>
      <c r="AW28" s="56"/>
      <c r="AX28" s="56"/>
      <c r="AY28" s="56" t="s">
        <v>766</v>
      </c>
      <c r="AZ28" s="63">
        <v>153.1</v>
      </c>
      <c r="BA28" s="56" t="s">
        <v>767</v>
      </c>
    </row>
    <row r="29" spans="1:53" hidden="1" x14ac:dyDescent="0.2">
      <c r="B29" s="56" t="s">
        <v>713</v>
      </c>
      <c r="C29" s="56" t="s">
        <v>836</v>
      </c>
      <c r="D29" s="56" t="s">
        <v>780</v>
      </c>
      <c r="E29" s="56" t="s">
        <v>837</v>
      </c>
      <c r="F29" s="56">
        <v>61</v>
      </c>
      <c r="G29" s="56" t="s">
        <v>838</v>
      </c>
      <c r="H29" s="56"/>
      <c r="I29" s="63">
        <v>323.8</v>
      </c>
      <c r="J29" s="63">
        <v>9.5299999999999994</v>
      </c>
      <c r="K29" s="56" t="s">
        <v>782</v>
      </c>
      <c r="L29" s="56" t="s">
        <v>719</v>
      </c>
      <c r="M29" s="56"/>
      <c r="N29" s="56" t="s">
        <v>720</v>
      </c>
      <c r="O29" s="64">
        <v>0.79500000000000004</v>
      </c>
      <c r="P29" s="64">
        <v>0.79500000000000004</v>
      </c>
      <c r="Q29" s="64">
        <v>0.83299999999999985</v>
      </c>
      <c r="R29" s="56">
        <v>1</v>
      </c>
      <c r="S29" s="63">
        <v>10.76</v>
      </c>
      <c r="T29" s="56" t="s">
        <v>808</v>
      </c>
      <c r="U29" s="56" t="s">
        <v>839</v>
      </c>
      <c r="V29" s="56" t="s">
        <v>793</v>
      </c>
      <c r="W29" s="56" t="s">
        <v>840</v>
      </c>
      <c r="X29" s="56" t="s">
        <v>841</v>
      </c>
      <c r="Y29" s="56"/>
      <c r="Z29" s="56"/>
      <c r="AA29" s="56" t="s">
        <v>727</v>
      </c>
      <c r="AB29" s="56"/>
      <c r="AC29" s="56"/>
      <c r="AD29" s="65">
        <v>0</v>
      </c>
      <c r="AE29" s="56" t="s">
        <v>729</v>
      </c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 t="s">
        <v>825</v>
      </c>
      <c r="AQ29" s="56" t="s">
        <v>763</v>
      </c>
      <c r="AR29" s="56" t="s">
        <v>764</v>
      </c>
      <c r="AS29" s="56" t="s">
        <v>765</v>
      </c>
      <c r="AT29" s="56"/>
      <c r="AU29" s="56"/>
      <c r="AV29" s="56"/>
      <c r="AW29" s="56"/>
      <c r="AX29" s="56"/>
      <c r="AY29" s="56" t="s">
        <v>766</v>
      </c>
      <c r="AZ29" s="63">
        <v>35.299999999999997</v>
      </c>
      <c r="BA29" s="56" t="s">
        <v>767</v>
      </c>
    </row>
    <row r="30" spans="1:53" hidden="1" x14ac:dyDescent="0.2">
      <c r="B30" s="56" t="s">
        <v>713</v>
      </c>
      <c r="C30" s="56" t="s">
        <v>836</v>
      </c>
      <c r="D30" s="56" t="s">
        <v>780</v>
      </c>
      <c r="E30" s="56" t="s">
        <v>837</v>
      </c>
      <c r="F30" s="56">
        <v>61</v>
      </c>
      <c r="G30" s="56" t="s">
        <v>838</v>
      </c>
      <c r="H30" s="56"/>
      <c r="I30" s="63">
        <v>323.8</v>
      </c>
      <c r="J30" s="63">
        <v>9.5299999999999994</v>
      </c>
      <c r="K30" s="56" t="s">
        <v>782</v>
      </c>
      <c r="L30" s="56" t="s">
        <v>719</v>
      </c>
      <c r="M30" s="56"/>
      <c r="N30" s="56" t="s">
        <v>720</v>
      </c>
      <c r="O30" s="64">
        <v>0.80400000000000005</v>
      </c>
      <c r="P30" s="64">
        <v>0.80400000000000005</v>
      </c>
      <c r="Q30" s="64">
        <v>0.82899999999999985</v>
      </c>
      <c r="R30" s="56">
        <v>1</v>
      </c>
      <c r="S30" s="63">
        <v>10.88</v>
      </c>
      <c r="T30" s="56" t="s">
        <v>808</v>
      </c>
      <c r="U30" s="56" t="s">
        <v>842</v>
      </c>
      <c r="V30" s="56" t="s">
        <v>793</v>
      </c>
      <c r="W30" s="56" t="s">
        <v>840</v>
      </c>
      <c r="X30" s="56" t="s">
        <v>841</v>
      </c>
      <c r="Y30" s="56"/>
      <c r="Z30" s="56"/>
      <c r="AA30" s="56" t="s">
        <v>727</v>
      </c>
      <c r="AB30" s="56"/>
      <c r="AC30" s="56"/>
      <c r="AD30" s="65">
        <v>0</v>
      </c>
      <c r="AE30" s="56" t="s">
        <v>729</v>
      </c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 t="s">
        <v>825</v>
      </c>
      <c r="AQ30" s="56" t="s">
        <v>763</v>
      </c>
      <c r="AR30" s="56" t="s">
        <v>764</v>
      </c>
      <c r="AS30" s="56" t="s">
        <v>765</v>
      </c>
      <c r="AT30" s="56"/>
      <c r="AU30" s="56"/>
      <c r="AV30" s="56"/>
      <c r="AW30" s="56"/>
      <c r="AX30" s="56"/>
      <c r="AY30" s="56" t="s">
        <v>766</v>
      </c>
      <c r="AZ30" s="63">
        <v>35.700000000000003</v>
      </c>
      <c r="BA30" s="56" t="s">
        <v>767</v>
      </c>
    </row>
    <row r="31" spans="1:53" hidden="1" x14ac:dyDescent="0.2">
      <c r="B31" s="56" t="s">
        <v>713</v>
      </c>
      <c r="C31" s="56" t="s">
        <v>836</v>
      </c>
      <c r="D31" s="56" t="s">
        <v>780</v>
      </c>
      <c r="E31" s="56" t="s">
        <v>837</v>
      </c>
      <c r="F31" s="56">
        <v>61</v>
      </c>
      <c r="G31" s="56" t="s">
        <v>838</v>
      </c>
      <c r="H31" s="56"/>
      <c r="I31" s="63">
        <v>323.8</v>
      </c>
      <c r="J31" s="63">
        <v>9.5299999999999994</v>
      </c>
      <c r="K31" s="56" t="s">
        <v>782</v>
      </c>
      <c r="L31" s="56" t="s">
        <v>719</v>
      </c>
      <c r="M31" s="56"/>
      <c r="N31" s="56" t="s">
        <v>720</v>
      </c>
      <c r="O31" s="64">
        <v>1.72</v>
      </c>
      <c r="P31" s="64">
        <v>1.72</v>
      </c>
      <c r="Q31" s="64">
        <v>1.7789999999999999</v>
      </c>
      <c r="R31" s="56">
        <v>2</v>
      </c>
      <c r="S31" s="63">
        <v>23.29</v>
      </c>
      <c r="T31" s="56" t="s">
        <v>808</v>
      </c>
      <c r="U31" s="56" t="s">
        <v>843</v>
      </c>
      <c r="V31" s="56" t="s">
        <v>793</v>
      </c>
      <c r="W31" s="56" t="s">
        <v>844</v>
      </c>
      <c r="X31" s="56" t="s">
        <v>841</v>
      </c>
      <c r="Y31" s="56"/>
      <c r="Z31" s="56"/>
      <c r="AA31" s="56" t="s">
        <v>727</v>
      </c>
      <c r="AB31" s="56"/>
      <c r="AC31" s="56"/>
      <c r="AD31" s="65">
        <v>0</v>
      </c>
      <c r="AE31" s="56" t="s">
        <v>729</v>
      </c>
      <c r="AF31" s="56" t="s">
        <v>739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 t="s">
        <v>825</v>
      </c>
      <c r="AQ31" s="56" t="s">
        <v>763</v>
      </c>
      <c r="AR31" s="56" t="s">
        <v>764</v>
      </c>
      <c r="AS31" s="56" t="s">
        <v>765</v>
      </c>
      <c r="AT31" s="56"/>
      <c r="AU31" s="56"/>
      <c r="AV31" s="56"/>
      <c r="AW31" s="56"/>
      <c r="AX31" s="56"/>
      <c r="AY31" s="56" t="s">
        <v>766</v>
      </c>
      <c r="AZ31" s="63">
        <v>76.400000000000006</v>
      </c>
      <c r="BA31" s="56" t="s">
        <v>767</v>
      </c>
    </row>
    <row r="32" spans="1:53" hidden="1" x14ac:dyDescent="0.2">
      <c r="B32" s="56" t="s">
        <v>713</v>
      </c>
      <c r="C32" s="56" t="s">
        <v>836</v>
      </c>
      <c r="D32" s="56" t="s">
        <v>780</v>
      </c>
      <c r="E32" s="56" t="s">
        <v>837</v>
      </c>
      <c r="F32" s="56">
        <v>61</v>
      </c>
      <c r="G32" s="56" t="s">
        <v>838</v>
      </c>
      <c r="H32" s="56"/>
      <c r="I32" s="63">
        <v>323.8</v>
      </c>
      <c r="J32" s="63">
        <v>9.5299999999999994</v>
      </c>
      <c r="K32" s="56" t="s">
        <v>782</v>
      </c>
      <c r="L32" s="56" t="s">
        <v>719</v>
      </c>
      <c r="M32" s="56"/>
      <c r="N32" s="56" t="s">
        <v>758</v>
      </c>
      <c r="O32" s="64">
        <v>0.89400000000000002</v>
      </c>
      <c r="P32" s="64">
        <v>0.89400000000000002</v>
      </c>
      <c r="Q32" s="64">
        <v>0.91600000000000004</v>
      </c>
      <c r="R32" s="56">
        <v>1</v>
      </c>
      <c r="S32" s="63">
        <v>12.1</v>
      </c>
      <c r="T32" s="56" t="s">
        <v>808</v>
      </c>
      <c r="U32" s="56" t="s">
        <v>845</v>
      </c>
      <c r="V32" s="56" t="s">
        <v>793</v>
      </c>
      <c r="W32" s="56" t="s">
        <v>844</v>
      </c>
      <c r="X32" s="56" t="s">
        <v>841</v>
      </c>
      <c r="Y32" s="56"/>
      <c r="Z32" s="56"/>
      <c r="AA32" s="56" t="s">
        <v>727</v>
      </c>
      <c r="AB32" s="56"/>
      <c r="AC32" s="56"/>
      <c r="AD32" s="65">
        <v>0</v>
      </c>
      <c r="AE32" s="56" t="s">
        <v>729</v>
      </c>
      <c r="AF32" s="56" t="s">
        <v>739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56" t="s">
        <v>825</v>
      </c>
      <c r="AQ32" s="56" t="s">
        <v>763</v>
      </c>
      <c r="AR32" s="56" t="s">
        <v>764</v>
      </c>
      <c r="AS32" s="56" t="s">
        <v>765</v>
      </c>
      <c r="AT32" s="56"/>
      <c r="AU32" s="56"/>
      <c r="AV32" s="56"/>
      <c r="AW32" s="56"/>
      <c r="AX32" s="56"/>
      <c r="AY32" s="56" t="s">
        <v>766</v>
      </c>
      <c r="AZ32" s="63">
        <v>39.700000000000003</v>
      </c>
      <c r="BA32" s="56" t="s">
        <v>767</v>
      </c>
    </row>
    <row r="33" spans="2:53" hidden="1" x14ac:dyDescent="0.2">
      <c r="B33" s="56" t="s">
        <v>713</v>
      </c>
      <c r="C33" s="56" t="s">
        <v>846</v>
      </c>
      <c r="D33" s="56" t="s">
        <v>847</v>
      </c>
      <c r="E33" s="56" t="s">
        <v>848</v>
      </c>
      <c r="F33" s="56">
        <v>30</v>
      </c>
      <c r="G33" s="56" t="s">
        <v>756</v>
      </c>
      <c r="H33" s="56"/>
      <c r="I33" s="63">
        <v>323.8</v>
      </c>
      <c r="J33" s="63">
        <v>9.5299999999999994</v>
      </c>
      <c r="K33" s="56" t="s">
        <v>782</v>
      </c>
      <c r="L33" s="56" t="s">
        <v>719</v>
      </c>
      <c r="M33" s="56"/>
      <c r="N33" s="56" t="s">
        <v>720</v>
      </c>
      <c r="O33" s="64">
        <v>3.363</v>
      </c>
      <c r="P33" s="64">
        <v>3.363</v>
      </c>
      <c r="Q33" s="64">
        <v>3.4449999999999998</v>
      </c>
      <c r="R33" s="56">
        <v>4</v>
      </c>
      <c r="S33" s="63">
        <v>45.54</v>
      </c>
      <c r="T33" s="56"/>
      <c r="U33" s="56" t="s">
        <v>849</v>
      </c>
      <c r="V33" s="56" t="s">
        <v>793</v>
      </c>
      <c r="W33" s="56" t="s">
        <v>850</v>
      </c>
      <c r="X33" s="56" t="s">
        <v>834</v>
      </c>
      <c r="Y33" s="56"/>
      <c r="Z33" s="56"/>
      <c r="AA33" s="56" t="s">
        <v>727</v>
      </c>
      <c r="AB33" s="56"/>
      <c r="AC33" s="56"/>
      <c r="AD33" s="65">
        <v>0</v>
      </c>
      <c r="AE33" s="56" t="s">
        <v>729</v>
      </c>
      <c r="AF33" s="56" t="s">
        <v>851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56" t="s">
        <v>825</v>
      </c>
      <c r="AQ33" s="56" t="s">
        <v>763</v>
      </c>
      <c r="AR33" s="56" t="s">
        <v>764</v>
      </c>
      <c r="AS33" s="56" t="s">
        <v>765</v>
      </c>
      <c r="AT33" s="56"/>
      <c r="AU33" s="56"/>
      <c r="AV33" s="56"/>
      <c r="AW33" s="56"/>
      <c r="AX33" s="56"/>
      <c r="AY33" s="56" t="s">
        <v>766</v>
      </c>
      <c r="AZ33" s="63">
        <v>149.4</v>
      </c>
      <c r="BA33" s="56" t="s">
        <v>767</v>
      </c>
    </row>
    <row r="34" spans="2:53" hidden="1" x14ac:dyDescent="0.2">
      <c r="B34" s="56" t="s">
        <v>713</v>
      </c>
      <c r="C34" s="56" t="s">
        <v>846</v>
      </c>
      <c r="D34" s="56" t="s">
        <v>847</v>
      </c>
      <c r="E34" s="56" t="s">
        <v>848</v>
      </c>
      <c r="F34" s="56">
        <v>30</v>
      </c>
      <c r="G34" s="56" t="s">
        <v>756</v>
      </c>
      <c r="H34" s="56"/>
      <c r="I34" s="63">
        <v>323.8</v>
      </c>
      <c r="J34" s="63">
        <v>9.5299999999999994</v>
      </c>
      <c r="K34" s="56" t="s">
        <v>782</v>
      </c>
      <c r="L34" s="56" t="s">
        <v>719</v>
      </c>
      <c r="M34" s="56"/>
      <c r="N34" s="56" t="s">
        <v>720</v>
      </c>
      <c r="O34" s="64">
        <v>1.641</v>
      </c>
      <c r="P34" s="64">
        <v>1.641</v>
      </c>
      <c r="Q34" s="64">
        <v>1.67</v>
      </c>
      <c r="R34" s="56">
        <v>2</v>
      </c>
      <c r="S34" s="63">
        <v>22.22</v>
      </c>
      <c r="T34" s="56"/>
      <c r="U34" s="56" t="s">
        <v>852</v>
      </c>
      <c r="V34" s="56" t="s">
        <v>793</v>
      </c>
      <c r="W34" s="56" t="s">
        <v>850</v>
      </c>
      <c r="X34" s="56" t="s">
        <v>834</v>
      </c>
      <c r="Y34" s="56" t="s">
        <v>821</v>
      </c>
      <c r="Z34" s="56"/>
      <c r="AA34" s="56" t="s">
        <v>727</v>
      </c>
      <c r="AB34" s="56" t="s">
        <v>727</v>
      </c>
      <c r="AC34" s="56"/>
      <c r="AD34" s="65">
        <v>0</v>
      </c>
      <c r="AE34" s="56" t="s">
        <v>729</v>
      </c>
      <c r="AF34" s="56" t="s">
        <v>851</v>
      </c>
      <c r="AG34" s="56"/>
      <c r="AH34" s="56"/>
      <c r="AI34" s="56"/>
      <c r="AJ34" s="56"/>
      <c r="AK34" s="56"/>
      <c r="AL34" s="56"/>
      <c r="AM34" s="56"/>
      <c r="AN34" s="56"/>
      <c r="AO34" s="56"/>
      <c r="AP34" s="56" t="s">
        <v>825</v>
      </c>
      <c r="AQ34" s="56" t="s">
        <v>763</v>
      </c>
      <c r="AR34" s="56" t="s">
        <v>764</v>
      </c>
      <c r="AS34" s="56" t="s">
        <v>765</v>
      </c>
      <c r="AT34" s="56"/>
      <c r="AU34" s="56"/>
      <c r="AV34" s="56"/>
      <c r="AW34" s="56"/>
      <c r="AX34" s="56"/>
      <c r="AY34" s="56" t="s">
        <v>766</v>
      </c>
      <c r="AZ34" s="63">
        <v>72.900000000000006</v>
      </c>
      <c r="BA34" s="56" t="s">
        <v>767</v>
      </c>
    </row>
    <row r="35" spans="2:53" hidden="1" x14ac:dyDescent="0.2">
      <c r="B35" s="56" t="s">
        <v>713</v>
      </c>
      <c r="C35" s="56" t="s">
        <v>846</v>
      </c>
      <c r="D35" s="56" t="s">
        <v>847</v>
      </c>
      <c r="E35" s="56" t="s">
        <v>848</v>
      </c>
      <c r="F35" s="56">
        <v>30</v>
      </c>
      <c r="G35" s="56" t="s">
        <v>756</v>
      </c>
      <c r="H35" s="56"/>
      <c r="I35" s="63">
        <v>323.8</v>
      </c>
      <c r="J35" s="63">
        <v>9.5299999999999994</v>
      </c>
      <c r="K35" s="56" t="s">
        <v>782</v>
      </c>
      <c r="L35" s="56" t="s">
        <v>719</v>
      </c>
      <c r="M35" s="56"/>
      <c r="N35" s="56" t="s">
        <v>720</v>
      </c>
      <c r="O35" s="64">
        <v>3.16</v>
      </c>
      <c r="P35" s="64">
        <v>3.16</v>
      </c>
      <c r="Q35" s="64">
        <v>3.24</v>
      </c>
      <c r="R35" s="56">
        <v>4</v>
      </c>
      <c r="S35" s="63">
        <v>42.79</v>
      </c>
      <c r="T35" s="56"/>
      <c r="U35" s="56" t="s">
        <v>853</v>
      </c>
      <c r="V35" s="56" t="s">
        <v>793</v>
      </c>
      <c r="W35" s="56" t="s">
        <v>850</v>
      </c>
      <c r="X35" s="56" t="s">
        <v>834</v>
      </c>
      <c r="Y35" s="56"/>
      <c r="Z35" s="56"/>
      <c r="AA35" s="56" t="s">
        <v>727</v>
      </c>
      <c r="AB35" s="56"/>
      <c r="AC35" s="56"/>
      <c r="AD35" s="65">
        <v>0</v>
      </c>
      <c r="AE35" s="56" t="s">
        <v>729</v>
      </c>
      <c r="AF35" s="56" t="s">
        <v>851</v>
      </c>
      <c r="AG35" s="56"/>
      <c r="AH35" s="56"/>
      <c r="AI35" s="56"/>
      <c r="AJ35" s="56"/>
      <c r="AK35" s="56"/>
      <c r="AL35" s="56"/>
      <c r="AM35" s="56"/>
      <c r="AN35" s="56"/>
      <c r="AO35" s="56"/>
      <c r="AP35" s="56" t="s">
        <v>825</v>
      </c>
      <c r="AQ35" s="56" t="s">
        <v>763</v>
      </c>
      <c r="AR35" s="56" t="s">
        <v>764</v>
      </c>
      <c r="AS35" s="56" t="s">
        <v>765</v>
      </c>
      <c r="AT35" s="56"/>
      <c r="AU35" s="56"/>
      <c r="AV35" s="56"/>
      <c r="AW35" s="56"/>
      <c r="AX35" s="56"/>
      <c r="AY35" s="56" t="s">
        <v>766</v>
      </c>
      <c r="AZ35" s="63">
        <v>140.4</v>
      </c>
      <c r="BA35" s="56" t="s">
        <v>767</v>
      </c>
    </row>
    <row r="36" spans="2:53" hidden="1" x14ac:dyDescent="0.2">
      <c r="B36" s="56" t="s">
        <v>713</v>
      </c>
      <c r="C36" s="56" t="s">
        <v>846</v>
      </c>
      <c r="D36" s="56" t="s">
        <v>847</v>
      </c>
      <c r="E36" s="56" t="s">
        <v>848</v>
      </c>
      <c r="F36" s="56">
        <v>30</v>
      </c>
      <c r="G36" s="56" t="s">
        <v>756</v>
      </c>
      <c r="H36" s="56"/>
      <c r="I36" s="63">
        <v>323.8</v>
      </c>
      <c r="J36" s="63">
        <v>9.5299999999999994</v>
      </c>
      <c r="K36" s="56" t="s">
        <v>782</v>
      </c>
      <c r="L36" s="56" t="s">
        <v>719</v>
      </c>
      <c r="M36" s="56"/>
      <c r="N36" s="56" t="s">
        <v>720</v>
      </c>
      <c r="O36" s="64">
        <v>3.1930000000000001</v>
      </c>
      <c r="P36" s="64">
        <v>3.1930000000000001</v>
      </c>
      <c r="Q36" s="64">
        <v>3.274</v>
      </c>
      <c r="R36" s="56">
        <v>4</v>
      </c>
      <c r="S36" s="63">
        <v>43.22</v>
      </c>
      <c r="T36" s="56"/>
      <c r="U36" s="56" t="s">
        <v>854</v>
      </c>
      <c r="V36" s="56" t="s">
        <v>793</v>
      </c>
      <c r="W36" s="56" t="s">
        <v>850</v>
      </c>
      <c r="X36" s="56" t="s">
        <v>834</v>
      </c>
      <c r="Y36" s="56"/>
      <c r="Z36" s="56"/>
      <c r="AA36" s="56" t="s">
        <v>727</v>
      </c>
      <c r="AB36" s="56"/>
      <c r="AC36" s="56"/>
      <c r="AD36" s="65">
        <v>0</v>
      </c>
      <c r="AE36" s="56" t="s">
        <v>729</v>
      </c>
      <c r="AF36" s="56" t="s">
        <v>851</v>
      </c>
      <c r="AG36" s="56"/>
      <c r="AH36" s="56"/>
      <c r="AI36" s="56"/>
      <c r="AJ36" s="56"/>
      <c r="AK36" s="56"/>
      <c r="AL36" s="56"/>
      <c r="AM36" s="56"/>
      <c r="AN36" s="56"/>
      <c r="AO36" s="56"/>
      <c r="AP36" s="56" t="s">
        <v>825</v>
      </c>
      <c r="AQ36" s="56" t="s">
        <v>763</v>
      </c>
      <c r="AR36" s="56" t="s">
        <v>764</v>
      </c>
      <c r="AS36" s="56" t="s">
        <v>765</v>
      </c>
      <c r="AT36" s="56"/>
      <c r="AU36" s="56"/>
      <c r="AV36" s="56"/>
      <c r="AW36" s="56"/>
      <c r="AX36" s="56"/>
      <c r="AY36" s="56" t="s">
        <v>766</v>
      </c>
      <c r="AZ36" s="63">
        <v>141.80000000000001</v>
      </c>
      <c r="BA36" s="56" t="s">
        <v>767</v>
      </c>
    </row>
    <row r="37" spans="2:53" hidden="1" x14ac:dyDescent="0.2">
      <c r="B37" s="56" t="s">
        <v>713</v>
      </c>
      <c r="C37" s="56" t="s">
        <v>846</v>
      </c>
      <c r="D37" s="56" t="s">
        <v>847</v>
      </c>
      <c r="E37" s="56" t="s">
        <v>848</v>
      </c>
      <c r="F37" s="56">
        <v>30</v>
      </c>
      <c r="G37" s="56" t="s">
        <v>756</v>
      </c>
      <c r="H37" s="56"/>
      <c r="I37" s="63">
        <v>323.8</v>
      </c>
      <c r="J37" s="63">
        <v>9.5299999999999994</v>
      </c>
      <c r="K37" s="56" t="s">
        <v>782</v>
      </c>
      <c r="L37" s="56" t="s">
        <v>719</v>
      </c>
      <c r="M37" s="56"/>
      <c r="N37" s="56" t="s">
        <v>720</v>
      </c>
      <c r="O37" s="64">
        <v>3.5750000000000002</v>
      </c>
      <c r="P37" s="64">
        <v>3.5750000000000002</v>
      </c>
      <c r="Q37" s="64">
        <v>3.6230000000000002</v>
      </c>
      <c r="R37" s="56">
        <v>4</v>
      </c>
      <c r="S37" s="63">
        <v>48.4</v>
      </c>
      <c r="T37" s="56"/>
      <c r="U37" s="56" t="s">
        <v>855</v>
      </c>
      <c r="V37" s="56" t="s">
        <v>793</v>
      </c>
      <c r="W37" s="56" t="s">
        <v>850</v>
      </c>
      <c r="X37" s="56" t="s">
        <v>834</v>
      </c>
      <c r="Y37" s="56"/>
      <c r="Z37" s="56"/>
      <c r="AA37" s="56" t="s">
        <v>727</v>
      </c>
      <c r="AB37" s="56"/>
      <c r="AC37" s="56"/>
      <c r="AD37" s="65">
        <v>0</v>
      </c>
      <c r="AE37" s="56" t="s">
        <v>729</v>
      </c>
      <c r="AF37" s="56" t="s">
        <v>851</v>
      </c>
      <c r="AG37" s="56"/>
      <c r="AH37" s="56"/>
      <c r="AI37" s="56"/>
      <c r="AJ37" s="56"/>
      <c r="AK37" s="56"/>
      <c r="AL37" s="56"/>
      <c r="AM37" s="56"/>
      <c r="AN37" s="56"/>
      <c r="AO37" s="56"/>
      <c r="AP37" s="56" t="s">
        <v>825</v>
      </c>
      <c r="AQ37" s="56" t="s">
        <v>763</v>
      </c>
      <c r="AR37" s="56" t="s">
        <v>764</v>
      </c>
      <c r="AS37" s="56" t="s">
        <v>765</v>
      </c>
      <c r="AT37" s="56"/>
      <c r="AU37" s="56"/>
      <c r="AV37" s="56"/>
      <c r="AW37" s="56"/>
      <c r="AX37" s="56"/>
      <c r="AY37" s="56" t="s">
        <v>766</v>
      </c>
      <c r="AZ37" s="63">
        <v>158.80000000000001</v>
      </c>
      <c r="BA37" s="56" t="s">
        <v>767</v>
      </c>
    </row>
    <row r="38" spans="2:53" hidden="1" x14ac:dyDescent="0.2">
      <c r="B38" s="56" t="s">
        <v>713</v>
      </c>
      <c r="C38" s="56" t="s">
        <v>846</v>
      </c>
      <c r="D38" s="56" t="s">
        <v>847</v>
      </c>
      <c r="E38" s="56" t="s">
        <v>848</v>
      </c>
      <c r="F38" s="56">
        <v>30</v>
      </c>
      <c r="G38" s="56" t="s">
        <v>756</v>
      </c>
      <c r="H38" s="56"/>
      <c r="I38" s="63">
        <v>323.8</v>
      </c>
      <c r="J38" s="63">
        <v>9.5299999999999994</v>
      </c>
      <c r="K38" s="56" t="s">
        <v>782</v>
      </c>
      <c r="L38" s="56" t="s">
        <v>719</v>
      </c>
      <c r="M38" s="56"/>
      <c r="N38" s="56" t="s">
        <v>720</v>
      </c>
      <c r="O38" s="64">
        <v>3.2</v>
      </c>
      <c r="P38" s="64">
        <v>3.2</v>
      </c>
      <c r="Q38" s="64">
        <v>3.274</v>
      </c>
      <c r="R38" s="56">
        <v>4</v>
      </c>
      <c r="S38" s="63">
        <v>43.34</v>
      </c>
      <c r="T38" s="56"/>
      <c r="U38" s="56" t="s">
        <v>856</v>
      </c>
      <c r="V38" s="56" t="s">
        <v>793</v>
      </c>
      <c r="W38" s="56" t="s">
        <v>850</v>
      </c>
      <c r="X38" s="56" t="s">
        <v>857</v>
      </c>
      <c r="Y38" s="56"/>
      <c r="Z38" s="56"/>
      <c r="AA38" s="56" t="s">
        <v>727</v>
      </c>
      <c r="AB38" s="56"/>
      <c r="AC38" s="56"/>
      <c r="AD38" s="65">
        <v>0</v>
      </c>
      <c r="AE38" s="56" t="s">
        <v>729</v>
      </c>
      <c r="AF38" s="56" t="s">
        <v>851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56" t="s">
        <v>825</v>
      </c>
      <c r="AQ38" s="56" t="s">
        <v>763</v>
      </c>
      <c r="AR38" s="56" t="s">
        <v>764</v>
      </c>
      <c r="AS38" s="56" t="s">
        <v>765</v>
      </c>
      <c r="AT38" s="56"/>
      <c r="AU38" s="56"/>
      <c r="AV38" s="56"/>
      <c r="AW38" s="56"/>
      <c r="AX38" s="56"/>
      <c r="AY38" s="56" t="s">
        <v>766</v>
      </c>
      <c r="AZ38" s="63">
        <v>142.19999999999999</v>
      </c>
      <c r="BA38" s="56" t="s">
        <v>767</v>
      </c>
    </row>
    <row r="39" spans="2:53" hidden="1" x14ac:dyDescent="0.2">
      <c r="B39" s="56" t="s">
        <v>713</v>
      </c>
      <c r="C39" s="56" t="s">
        <v>846</v>
      </c>
      <c r="D39" s="56" t="s">
        <v>847</v>
      </c>
      <c r="E39" s="56" t="s">
        <v>848</v>
      </c>
      <c r="F39" s="56">
        <v>30</v>
      </c>
      <c r="G39" s="56" t="s">
        <v>756</v>
      </c>
      <c r="H39" s="56"/>
      <c r="I39" s="63">
        <v>323.8</v>
      </c>
      <c r="J39" s="63">
        <v>9.5299999999999994</v>
      </c>
      <c r="K39" s="56" t="s">
        <v>782</v>
      </c>
      <c r="L39" s="56" t="s">
        <v>719</v>
      </c>
      <c r="M39" s="56"/>
      <c r="N39" s="56" t="s">
        <v>720</v>
      </c>
      <c r="O39" s="64">
        <v>1.4750000000000001</v>
      </c>
      <c r="P39" s="64">
        <v>1.4750000000000001</v>
      </c>
      <c r="Q39" s="64">
        <v>1.5</v>
      </c>
      <c r="R39" s="56">
        <v>2</v>
      </c>
      <c r="S39" s="63">
        <v>19.96</v>
      </c>
      <c r="T39" s="56"/>
      <c r="U39" s="56" t="s">
        <v>858</v>
      </c>
      <c r="V39" s="56" t="s">
        <v>793</v>
      </c>
      <c r="W39" s="56" t="s">
        <v>850</v>
      </c>
      <c r="X39" s="56" t="s">
        <v>834</v>
      </c>
      <c r="Y39" s="56"/>
      <c r="Z39" s="56"/>
      <c r="AA39" s="56" t="s">
        <v>727</v>
      </c>
      <c r="AB39" s="56"/>
      <c r="AC39" s="56"/>
      <c r="AD39" s="65">
        <v>0</v>
      </c>
      <c r="AE39" s="56" t="s">
        <v>729</v>
      </c>
      <c r="AF39" s="56" t="s">
        <v>851</v>
      </c>
      <c r="AG39" s="56"/>
      <c r="AH39" s="56"/>
      <c r="AI39" s="56"/>
      <c r="AJ39" s="56"/>
      <c r="AK39" s="56"/>
      <c r="AL39" s="56"/>
      <c r="AM39" s="56"/>
      <c r="AN39" s="56"/>
      <c r="AO39" s="56"/>
      <c r="AP39" s="56" t="s">
        <v>825</v>
      </c>
      <c r="AQ39" s="56" t="s">
        <v>763</v>
      </c>
      <c r="AR39" s="56" t="s">
        <v>764</v>
      </c>
      <c r="AS39" s="56" t="s">
        <v>765</v>
      </c>
      <c r="AT39" s="56"/>
      <c r="AU39" s="56"/>
      <c r="AV39" s="56"/>
      <c r="AW39" s="56"/>
      <c r="AX39" s="56"/>
      <c r="AY39" s="56" t="s">
        <v>766</v>
      </c>
      <c r="AZ39" s="63">
        <v>65.5</v>
      </c>
      <c r="BA39" s="56" t="s">
        <v>767</v>
      </c>
    </row>
    <row r="40" spans="2:53" hidden="1" x14ac:dyDescent="0.2">
      <c r="B40" s="56" t="s">
        <v>713</v>
      </c>
      <c r="C40" s="56" t="s">
        <v>846</v>
      </c>
      <c r="D40" s="56" t="s">
        <v>847</v>
      </c>
      <c r="E40" s="56" t="s">
        <v>848</v>
      </c>
      <c r="F40" s="56">
        <v>30</v>
      </c>
      <c r="G40" s="56" t="s">
        <v>756</v>
      </c>
      <c r="H40" s="56"/>
      <c r="I40" s="63">
        <v>323.8</v>
      </c>
      <c r="J40" s="63">
        <v>9.5299999999999994</v>
      </c>
      <c r="K40" s="56" t="s">
        <v>782</v>
      </c>
      <c r="L40" s="56" t="s">
        <v>719</v>
      </c>
      <c r="M40" s="56"/>
      <c r="N40" s="56" t="s">
        <v>720</v>
      </c>
      <c r="O40" s="64">
        <v>3.1230000000000002</v>
      </c>
      <c r="P40" s="64">
        <v>3.1230000000000002</v>
      </c>
      <c r="Q40" s="64">
        <v>3.2050000000000001</v>
      </c>
      <c r="R40" s="56">
        <v>4</v>
      </c>
      <c r="S40" s="63">
        <v>42.28</v>
      </c>
      <c r="T40" s="56"/>
      <c r="U40" s="56" t="s">
        <v>859</v>
      </c>
      <c r="V40" s="56" t="s">
        <v>793</v>
      </c>
      <c r="W40" s="56" t="s">
        <v>850</v>
      </c>
      <c r="X40" s="56" t="s">
        <v>857</v>
      </c>
      <c r="Y40" s="56"/>
      <c r="Z40" s="56"/>
      <c r="AA40" s="56" t="s">
        <v>727</v>
      </c>
      <c r="AB40" s="56"/>
      <c r="AC40" s="56"/>
      <c r="AD40" s="65">
        <v>0</v>
      </c>
      <c r="AE40" s="56" t="s">
        <v>729</v>
      </c>
      <c r="AF40" s="56" t="s">
        <v>851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6" t="s">
        <v>825</v>
      </c>
      <c r="AQ40" s="56" t="s">
        <v>763</v>
      </c>
      <c r="AR40" s="56" t="s">
        <v>764</v>
      </c>
      <c r="AS40" s="56" t="s">
        <v>765</v>
      </c>
      <c r="AT40" s="56"/>
      <c r="AU40" s="56"/>
      <c r="AV40" s="56"/>
      <c r="AW40" s="56"/>
      <c r="AX40" s="56"/>
      <c r="AY40" s="56" t="s">
        <v>766</v>
      </c>
      <c r="AZ40" s="63">
        <v>138.69999999999999</v>
      </c>
      <c r="BA40" s="56" t="s">
        <v>767</v>
      </c>
    </row>
    <row r="41" spans="2:53" hidden="1" x14ac:dyDescent="0.2">
      <c r="B41" s="56" t="s">
        <v>713</v>
      </c>
      <c r="C41" s="56" t="s">
        <v>846</v>
      </c>
      <c r="D41" s="56" t="s">
        <v>847</v>
      </c>
      <c r="E41" s="56" t="s">
        <v>848</v>
      </c>
      <c r="F41" s="56">
        <v>30</v>
      </c>
      <c r="G41" s="56" t="s">
        <v>756</v>
      </c>
      <c r="H41" s="56"/>
      <c r="I41" s="63">
        <v>323.8</v>
      </c>
      <c r="J41" s="63">
        <v>9.5299999999999994</v>
      </c>
      <c r="K41" s="56" t="s">
        <v>782</v>
      </c>
      <c r="L41" s="56" t="s">
        <v>719</v>
      </c>
      <c r="M41" s="56"/>
      <c r="N41" s="56" t="s">
        <v>720</v>
      </c>
      <c r="O41" s="64">
        <v>1.7669999999999999</v>
      </c>
      <c r="P41" s="64">
        <v>1.7669999999999999</v>
      </c>
      <c r="Q41" s="64">
        <v>1.8109999999999999</v>
      </c>
      <c r="R41" s="56">
        <v>2</v>
      </c>
      <c r="S41" s="63">
        <v>23.93</v>
      </c>
      <c r="T41" s="56"/>
      <c r="U41" s="56" t="s">
        <v>860</v>
      </c>
      <c r="V41" s="56" t="s">
        <v>793</v>
      </c>
      <c r="W41" s="56" t="s">
        <v>850</v>
      </c>
      <c r="X41" s="56" t="s">
        <v>857</v>
      </c>
      <c r="Y41" s="56"/>
      <c r="Z41" s="56"/>
      <c r="AA41" s="56" t="s">
        <v>727</v>
      </c>
      <c r="AB41" s="56"/>
      <c r="AC41" s="56"/>
      <c r="AD41" s="65">
        <v>0</v>
      </c>
      <c r="AE41" s="56" t="s">
        <v>729</v>
      </c>
      <c r="AF41" s="56" t="s">
        <v>851</v>
      </c>
      <c r="AG41" s="56"/>
      <c r="AH41" s="56"/>
      <c r="AI41" s="56"/>
      <c r="AJ41" s="56"/>
      <c r="AK41" s="56"/>
      <c r="AL41" s="56"/>
      <c r="AM41" s="56"/>
      <c r="AN41" s="56"/>
      <c r="AO41" s="56"/>
      <c r="AP41" s="56" t="s">
        <v>825</v>
      </c>
      <c r="AQ41" s="56" t="s">
        <v>763</v>
      </c>
      <c r="AR41" s="56" t="s">
        <v>764</v>
      </c>
      <c r="AS41" s="56" t="s">
        <v>765</v>
      </c>
      <c r="AT41" s="56"/>
      <c r="AU41" s="56"/>
      <c r="AV41" s="56"/>
      <c r="AW41" s="56"/>
      <c r="AX41" s="56"/>
      <c r="AY41" s="56" t="s">
        <v>766</v>
      </c>
      <c r="AZ41" s="63">
        <v>78.5</v>
      </c>
      <c r="BA41" s="56" t="s">
        <v>767</v>
      </c>
    </row>
    <row r="42" spans="2:53" hidden="1" x14ac:dyDescent="0.2">
      <c r="B42" s="56" t="s">
        <v>713</v>
      </c>
      <c r="C42" s="56" t="s">
        <v>846</v>
      </c>
      <c r="D42" s="56" t="s">
        <v>847</v>
      </c>
      <c r="E42" s="56" t="s">
        <v>848</v>
      </c>
      <c r="F42" s="56">
        <v>30</v>
      </c>
      <c r="G42" s="56" t="s">
        <v>756</v>
      </c>
      <c r="H42" s="56"/>
      <c r="I42" s="63">
        <v>323.8</v>
      </c>
      <c r="J42" s="63">
        <v>9.5299999999999994</v>
      </c>
      <c r="K42" s="56" t="s">
        <v>782</v>
      </c>
      <c r="L42" s="56" t="s">
        <v>719</v>
      </c>
      <c r="M42" s="56"/>
      <c r="N42" s="56" t="s">
        <v>720</v>
      </c>
      <c r="O42" s="64">
        <v>3.6509999999999998</v>
      </c>
      <c r="P42" s="64">
        <v>3.6509999999999998</v>
      </c>
      <c r="Q42" s="64">
        <v>3.7189999999999999</v>
      </c>
      <c r="R42" s="56">
        <v>4</v>
      </c>
      <c r="S42" s="63">
        <v>49.44</v>
      </c>
      <c r="T42" s="56"/>
      <c r="U42" s="56" t="s">
        <v>861</v>
      </c>
      <c r="V42" s="56" t="s">
        <v>793</v>
      </c>
      <c r="W42" s="56" t="s">
        <v>850</v>
      </c>
      <c r="X42" s="56" t="s">
        <v>857</v>
      </c>
      <c r="Y42" s="56"/>
      <c r="Z42" s="56"/>
      <c r="AA42" s="56" t="s">
        <v>727</v>
      </c>
      <c r="AB42" s="56"/>
      <c r="AC42" s="56"/>
      <c r="AD42" s="65">
        <v>0</v>
      </c>
      <c r="AE42" s="56" t="s">
        <v>729</v>
      </c>
      <c r="AF42" s="56" t="s">
        <v>851</v>
      </c>
      <c r="AG42" s="56"/>
      <c r="AH42" s="56"/>
      <c r="AI42" s="56"/>
      <c r="AJ42" s="56"/>
      <c r="AK42" s="56"/>
      <c r="AL42" s="56"/>
      <c r="AM42" s="56"/>
      <c r="AN42" s="56"/>
      <c r="AO42" s="56"/>
      <c r="AP42" s="56" t="s">
        <v>825</v>
      </c>
      <c r="AQ42" s="56" t="s">
        <v>763</v>
      </c>
      <c r="AR42" s="56" t="s">
        <v>764</v>
      </c>
      <c r="AS42" s="56" t="s">
        <v>765</v>
      </c>
      <c r="AT42" s="56"/>
      <c r="AU42" s="56"/>
      <c r="AV42" s="56"/>
      <c r="AW42" s="56"/>
      <c r="AX42" s="56"/>
      <c r="AY42" s="56" t="s">
        <v>766</v>
      </c>
      <c r="AZ42" s="63">
        <v>162.19999999999999</v>
      </c>
      <c r="BA42" s="56" t="s">
        <v>767</v>
      </c>
    </row>
    <row r="43" spans="2:53" hidden="1" x14ac:dyDescent="0.2">
      <c r="B43" s="56" t="s">
        <v>713</v>
      </c>
      <c r="C43" s="56" t="s">
        <v>846</v>
      </c>
      <c r="D43" s="56" t="s">
        <v>847</v>
      </c>
      <c r="E43" s="56" t="s">
        <v>848</v>
      </c>
      <c r="F43" s="56">
        <v>30</v>
      </c>
      <c r="G43" s="56" t="s">
        <v>756</v>
      </c>
      <c r="H43" s="56"/>
      <c r="I43" s="63">
        <v>323.8</v>
      </c>
      <c r="J43" s="63">
        <v>9.5299999999999994</v>
      </c>
      <c r="K43" s="56" t="s">
        <v>782</v>
      </c>
      <c r="L43" s="56" t="s">
        <v>719</v>
      </c>
      <c r="M43" s="56"/>
      <c r="N43" s="56" t="s">
        <v>720</v>
      </c>
      <c r="O43" s="64">
        <v>1.7889999999999999</v>
      </c>
      <c r="P43" s="64">
        <v>1.7889999999999999</v>
      </c>
      <c r="Q43" s="64">
        <v>1.841</v>
      </c>
      <c r="R43" s="56">
        <v>2</v>
      </c>
      <c r="S43" s="63">
        <v>24.23</v>
      </c>
      <c r="T43" s="56"/>
      <c r="U43" s="56" t="s">
        <v>862</v>
      </c>
      <c r="V43" s="56" t="s">
        <v>793</v>
      </c>
      <c r="W43" s="56" t="s">
        <v>850</v>
      </c>
      <c r="X43" s="56" t="s">
        <v>863</v>
      </c>
      <c r="Y43" s="56"/>
      <c r="Z43" s="56"/>
      <c r="AA43" s="56" t="s">
        <v>727</v>
      </c>
      <c r="AB43" s="56"/>
      <c r="AC43" s="56"/>
      <c r="AD43" s="65">
        <v>0</v>
      </c>
      <c r="AE43" s="56" t="s">
        <v>729</v>
      </c>
      <c r="AF43" s="56" t="s">
        <v>851</v>
      </c>
      <c r="AG43" s="56"/>
      <c r="AH43" s="56"/>
      <c r="AI43" s="56"/>
      <c r="AJ43" s="56"/>
      <c r="AK43" s="56"/>
      <c r="AL43" s="56"/>
      <c r="AM43" s="56"/>
      <c r="AN43" s="56"/>
      <c r="AO43" s="56"/>
      <c r="AP43" s="56" t="s">
        <v>825</v>
      </c>
      <c r="AQ43" s="56" t="s">
        <v>763</v>
      </c>
      <c r="AR43" s="56" t="s">
        <v>764</v>
      </c>
      <c r="AS43" s="56" t="s">
        <v>765</v>
      </c>
      <c r="AT43" s="56"/>
      <c r="AU43" s="56"/>
      <c r="AV43" s="56"/>
      <c r="AW43" s="56"/>
      <c r="AX43" s="56"/>
      <c r="AY43" s="56" t="s">
        <v>766</v>
      </c>
      <c r="AZ43" s="63">
        <v>79.5</v>
      </c>
      <c r="BA43" s="56" t="s">
        <v>767</v>
      </c>
    </row>
    <row r="44" spans="2:53" hidden="1" x14ac:dyDescent="0.2">
      <c r="B44" s="56" t="s">
        <v>713</v>
      </c>
      <c r="C44" s="56" t="s">
        <v>846</v>
      </c>
      <c r="D44" s="56" t="s">
        <v>847</v>
      </c>
      <c r="E44" s="56" t="s">
        <v>848</v>
      </c>
      <c r="F44" s="56">
        <v>30</v>
      </c>
      <c r="G44" s="56" t="s">
        <v>756</v>
      </c>
      <c r="H44" s="56"/>
      <c r="I44" s="63">
        <v>323.8</v>
      </c>
      <c r="J44" s="63">
        <v>9.5299999999999994</v>
      </c>
      <c r="K44" s="56" t="s">
        <v>782</v>
      </c>
      <c r="L44" s="56" t="s">
        <v>719</v>
      </c>
      <c r="M44" s="56"/>
      <c r="N44" s="56" t="s">
        <v>720</v>
      </c>
      <c r="O44" s="64">
        <v>3.246</v>
      </c>
      <c r="P44" s="64">
        <v>3.246</v>
      </c>
      <c r="Q44" s="64">
        <v>3.32</v>
      </c>
      <c r="R44" s="56">
        <v>4</v>
      </c>
      <c r="S44" s="63">
        <v>43.95</v>
      </c>
      <c r="T44" s="56"/>
      <c r="U44" s="56" t="s">
        <v>864</v>
      </c>
      <c r="V44" s="56" t="s">
        <v>793</v>
      </c>
      <c r="W44" s="56" t="s">
        <v>850</v>
      </c>
      <c r="X44" s="56" t="s">
        <v>857</v>
      </c>
      <c r="Y44" s="56" t="s">
        <v>863</v>
      </c>
      <c r="Z44" s="56"/>
      <c r="AA44" s="56" t="s">
        <v>727</v>
      </c>
      <c r="AB44" s="56" t="s">
        <v>727</v>
      </c>
      <c r="AC44" s="56"/>
      <c r="AD44" s="65">
        <v>0</v>
      </c>
      <c r="AE44" s="56" t="s">
        <v>729</v>
      </c>
      <c r="AF44" s="56" t="s">
        <v>851</v>
      </c>
      <c r="AG44" s="56"/>
      <c r="AH44" s="56"/>
      <c r="AI44" s="56"/>
      <c r="AJ44" s="56"/>
      <c r="AK44" s="56"/>
      <c r="AL44" s="56"/>
      <c r="AM44" s="56"/>
      <c r="AN44" s="56"/>
      <c r="AO44" s="56"/>
      <c r="AP44" s="56" t="s">
        <v>825</v>
      </c>
      <c r="AQ44" s="56" t="s">
        <v>763</v>
      </c>
      <c r="AR44" s="56" t="s">
        <v>764</v>
      </c>
      <c r="AS44" s="56" t="s">
        <v>765</v>
      </c>
      <c r="AT44" s="56"/>
      <c r="AU44" s="56"/>
      <c r="AV44" s="56"/>
      <c r="AW44" s="56"/>
      <c r="AX44" s="56"/>
      <c r="AY44" s="56" t="s">
        <v>766</v>
      </c>
      <c r="AZ44" s="63">
        <v>144.19999999999999</v>
      </c>
      <c r="BA44" s="56" t="s">
        <v>767</v>
      </c>
    </row>
    <row r="45" spans="2:53" hidden="1" x14ac:dyDescent="0.2">
      <c r="B45" s="56" t="s">
        <v>713</v>
      </c>
      <c r="C45" s="56" t="s">
        <v>846</v>
      </c>
      <c r="D45" s="56" t="s">
        <v>847</v>
      </c>
      <c r="E45" s="56" t="s">
        <v>848</v>
      </c>
      <c r="F45" s="56">
        <v>30</v>
      </c>
      <c r="G45" s="56" t="s">
        <v>756</v>
      </c>
      <c r="H45" s="56"/>
      <c r="I45" s="63">
        <v>323.8</v>
      </c>
      <c r="J45" s="63">
        <v>9.5299999999999994</v>
      </c>
      <c r="K45" s="56" t="s">
        <v>782</v>
      </c>
      <c r="L45" s="56" t="s">
        <v>719</v>
      </c>
      <c r="M45" s="56"/>
      <c r="N45" s="56" t="s">
        <v>720</v>
      </c>
      <c r="O45" s="64">
        <v>1.577</v>
      </c>
      <c r="P45" s="64">
        <v>1.577</v>
      </c>
      <c r="Q45" s="64">
        <v>1.603</v>
      </c>
      <c r="R45" s="56">
        <v>2</v>
      </c>
      <c r="S45" s="63">
        <v>21.34</v>
      </c>
      <c r="T45" s="56"/>
      <c r="U45" s="56" t="s">
        <v>865</v>
      </c>
      <c r="V45" s="56" t="s">
        <v>793</v>
      </c>
      <c r="W45" s="56" t="s">
        <v>850</v>
      </c>
      <c r="X45" s="56" t="s">
        <v>857</v>
      </c>
      <c r="Y45" s="56"/>
      <c r="Z45" s="56"/>
      <c r="AA45" s="56" t="s">
        <v>727</v>
      </c>
      <c r="AB45" s="56"/>
      <c r="AC45" s="56"/>
      <c r="AD45" s="65">
        <v>0</v>
      </c>
      <c r="AE45" s="56" t="s">
        <v>729</v>
      </c>
      <c r="AF45" s="56" t="s">
        <v>851</v>
      </c>
      <c r="AG45" s="56"/>
      <c r="AH45" s="56"/>
      <c r="AI45" s="56"/>
      <c r="AJ45" s="56"/>
      <c r="AK45" s="56"/>
      <c r="AL45" s="56"/>
      <c r="AM45" s="56"/>
      <c r="AN45" s="56"/>
      <c r="AO45" s="56"/>
      <c r="AP45" s="56" t="s">
        <v>825</v>
      </c>
      <c r="AQ45" s="56" t="s">
        <v>763</v>
      </c>
      <c r="AR45" s="56" t="s">
        <v>764</v>
      </c>
      <c r="AS45" s="56" t="s">
        <v>765</v>
      </c>
      <c r="AT45" s="56"/>
      <c r="AU45" s="56"/>
      <c r="AV45" s="56"/>
      <c r="AW45" s="56"/>
      <c r="AX45" s="56"/>
      <c r="AY45" s="56" t="s">
        <v>766</v>
      </c>
      <c r="AZ45" s="63">
        <v>70</v>
      </c>
      <c r="BA45" s="56" t="s">
        <v>767</v>
      </c>
    </row>
    <row r="46" spans="2:53" hidden="1" x14ac:dyDescent="0.2">
      <c r="B46" s="56" t="s">
        <v>713</v>
      </c>
      <c r="C46" s="56" t="s">
        <v>846</v>
      </c>
      <c r="D46" s="56" t="s">
        <v>847</v>
      </c>
      <c r="E46" s="56" t="s">
        <v>848</v>
      </c>
      <c r="F46" s="56">
        <v>30</v>
      </c>
      <c r="G46" s="56" t="s">
        <v>756</v>
      </c>
      <c r="H46" s="56"/>
      <c r="I46" s="63">
        <v>323.8</v>
      </c>
      <c r="J46" s="63">
        <v>9.5299999999999994</v>
      </c>
      <c r="K46" s="56" t="s">
        <v>782</v>
      </c>
      <c r="L46" s="56" t="s">
        <v>719</v>
      </c>
      <c r="M46" s="56"/>
      <c r="N46" s="56" t="s">
        <v>720</v>
      </c>
      <c r="O46" s="64">
        <v>3.3980000000000001</v>
      </c>
      <c r="P46" s="64">
        <v>3.3980000000000001</v>
      </c>
      <c r="Q46" s="64">
        <v>3.4740000000000002</v>
      </c>
      <c r="R46" s="56">
        <v>4</v>
      </c>
      <c r="S46" s="63">
        <v>46.02</v>
      </c>
      <c r="T46" s="56"/>
      <c r="U46" s="56" t="s">
        <v>866</v>
      </c>
      <c r="V46" s="56" t="s">
        <v>793</v>
      </c>
      <c r="W46" s="56" t="s">
        <v>850</v>
      </c>
      <c r="X46" s="56" t="s">
        <v>857</v>
      </c>
      <c r="Y46" s="56" t="s">
        <v>863</v>
      </c>
      <c r="Z46" s="56"/>
      <c r="AA46" s="56" t="s">
        <v>727</v>
      </c>
      <c r="AB46" s="56" t="s">
        <v>727</v>
      </c>
      <c r="AC46" s="56"/>
      <c r="AD46" s="65">
        <v>0</v>
      </c>
      <c r="AE46" s="56" t="s">
        <v>729</v>
      </c>
      <c r="AF46" s="56" t="s">
        <v>851</v>
      </c>
      <c r="AG46" s="56"/>
      <c r="AH46" s="56"/>
      <c r="AI46" s="56"/>
      <c r="AJ46" s="56"/>
      <c r="AK46" s="56"/>
      <c r="AL46" s="56"/>
      <c r="AM46" s="56"/>
      <c r="AN46" s="56"/>
      <c r="AO46" s="56"/>
      <c r="AP46" s="56" t="s">
        <v>825</v>
      </c>
      <c r="AQ46" s="56" t="s">
        <v>763</v>
      </c>
      <c r="AR46" s="56" t="s">
        <v>764</v>
      </c>
      <c r="AS46" s="56" t="s">
        <v>765</v>
      </c>
      <c r="AT46" s="56"/>
      <c r="AU46" s="56"/>
      <c r="AV46" s="56"/>
      <c r="AW46" s="56"/>
      <c r="AX46" s="56"/>
      <c r="AY46" s="56" t="s">
        <v>766</v>
      </c>
      <c r="AZ46" s="63">
        <v>151</v>
      </c>
      <c r="BA46" s="56" t="s">
        <v>767</v>
      </c>
    </row>
    <row r="47" spans="2:53" hidden="1" x14ac:dyDescent="0.2">
      <c r="B47" s="56" t="s">
        <v>713</v>
      </c>
      <c r="C47" s="56" t="s">
        <v>846</v>
      </c>
      <c r="D47" s="56" t="s">
        <v>847</v>
      </c>
      <c r="E47" s="56" t="s">
        <v>848</v>
      </c>
      <c r="F47" s="56">
        <v>30</v>
      </c>
      <c r="G47" s="56" t="s">
        <v>756</v>
      </c>
      <c r="H47" s="56"/>
      <c r="I47" s="63">
        <v>323.8</v>
      </c>
      <c r="J47" s="63">
        <v>9.5299999999999994</v>
      </c>
      <c r="K47" s="56" t="s">
        <v>782</v>
      </c>
      <c r="L47" s="56" t="s">
        <v>719</v>
      </c>
      <c r="M47" s="56"/>
      <c r="N47" s="56" t="s">
        <v>720</v>
      </c>
      <c r="O47" s="64">
        <v>2.4039999999999999</v>
      </c>
      <c r="P47" s="64">
        <v>2.4039999999999999</v>
      </c>
      <c r="Q47" s="64">
        <v>2.4660000000000002</v>
      </c>
      <c r="R47" s="56">
        <v>3</v>
      </c>
      <c r="S47" s="63">
        <v>32.549999999999997</v>
      </c>
      <c r="T47" s="56"/>
      <c r="U47" s="56" t="s">
        <v>867</v>
      </c>
      <c r="V47" s="56" t="s">
        <v>793</v>
      </c>
      <c r="W47" s="56" t="s">
        <v>850</v>
      </c>
      <c r="X47" s="56" t="s">
        <v>857</v>
      </c>
      <c r="Y47" s="56" t="s">
        <v>834</v>
      </c>
      <c r="Z47" s="56" t="s">
        <v>821</v>
      </c>
      <c r="AA47" s="56" t="s">
        <v>727</v>
      </c>
      <c r="AB47" s="56" t="s">
        <v>727</v>
      </c>
      <c r="AC47" s="56" t="s">
        <v>728</v>
      </c>
      <c r="AD47" s="65">
        <v>0</v>
      </c>
      <c r="AE47" s="56" t="s">
        <v>729</v>
      </c>
      <c r="AF47" s="56" t="s">
        <v>851</v>
      </c>
      <c r="AG47" s="56"/>
      <c r="AH47" s="56"/>
      <c r="AI47" s="56"/>
      <c r="AJ47" s="56"/>
      <c r="AK47" s="56"/>
      <c r="AL47" s="56"/>
      <c r="AM47" s="56"/>
      <c r="AN47" s="56"/>
      <c r="AO47" s="56"/>
      <c r="AP47" s="56" t="s">
        <v>825</v>
      </c>
      <c r="AQ47" s="56" t="s">
        <v>763</v>
      </c>
      <c r="AR47" s="56" t="s">
        <v>764</v>
      </c>
      <c r="AS47" s="56" t="s">
        <v>765</v>
      </c>
      <c r="AT47" s="56"/>
      <c r="AU47" s="56"/>
      <c r="AV47" s="56"/>
      <c r="AW47" s="56"/>
      <c r="AX47" s="56"/>
      <c r="AY47" s="56" t="s">
        <v>766</v>
      </c>
      <c r="AZ47" s="63">
        <v>106.8</v>
      </c>
      <c r="BA47" s="56" t="s">
        <v>767</v>
      </c>
    </row>
    <row r="48" spans="2:53" hidden="1" x14ac:dyDescent="0.2">
      <c r="B48" s="56" t="s">
        <v>713</v>
      </c>
      <c r="C48" s="56" t="s">
        <v>846</v>
      </c>
      <c r="D48" s="56" t="s">
        <v>847</v>
      </c>
      <c r="E48" s="56" t="s">
        <v>848</v>
      </c>
      <c r="F48" s="56">
        <v>30</v>
      </c>
      <c r="G48" s="56" t="s">
        <v>756</v>
      </c>
      <c r="H48" s="56"/>
      <c r="I48" s="63">
        <v>323.8</v>
      </c>
      <c r="J48" s="63">
        <v>9.5299999999999994</v>
      </c>
      <c r="K48" s="56" t="s">
        <v>782</v>
      </c>
      <c r="L48" s="56" t="s">
        <v>719</v>
      </c>
      <c r="M48" s="56"/>
      <c r="N48" s="56" t="s">
        <v>720</v>
      </c>
      <c r="O48" s="64">
        <v>1.45</v>
      </c>
      <c r="P48" s="64">
        <v>1.45</v>
      </c>
      <c r="Q48" s="64">
        <v>1.4790000000000001</v>
      </c>
      <c r="R48" s="56">
        <v>2</v>
      </c>
      <c r="S48" s="63">
        <v>19.63</v>
      </c>
      <c r="T48" s="56"/>
      <c r="U48" s="56" t="s">
        <v>868</v>
      </c>
      <c r="V48" s="56" t="s">
        <v>793</v>
      </c>
      <c r="W48" s="56" t="s">
        <v>850</v>
      </c>
      <c r="X48" s="56" t="s">
        <v>863</v>
      </c>
      <c r="Y48" s="56"/>
      <c r="Z48" s="56"/>
      <c r="AA48" s="56" t="s">
        <v>727</v>
      </c>
      <c r="AB48" s="56"/>
      <c r="AC48" s="56"/>
      <c r="AD48" s="65">
        <v>0</v>
      </c>
      <c r="AE48" s="56" t="s">
        <v>729</v>
      </c>
      <c r="AF48" s="56" t="s">
        <v>851</v>
      </c>
      <c r="AG48" s="56"/>
      <c r="AH48" s="56"/>
      <c r="AI48" s="56"/>
      <c r="AJ48" s="56"/>
      <c r="AK48" s="56"/>
      <c r="AL48" s="56"/>
      <c r="AM48" s="56"/>
      <c r="AN48" s="56"/>
      <c r="AO48" s="56"/>
      <c r="AP48" s="56" t="s">
        <v>825</v>
      </c>
      <c r="AQ48" s="56" t="s">
        <v>763</v>
      </c>
      <c r="AR48" s="56" t="s">
        <v>764</v>
      </c>
      <c r="AS48" s="56" t="s">
        <v>765</v>
      </c>
      <c r="AT48" s="56"/>
      <c r="AU48" s="56"/>
      <c r="AV48" s="56"/>
      <c r="AW48" s="56"/>
      <c r="AX48" s="56"/>
      <c r="AY48" s="56" t="s">
        <v>766</v>
      </c>
      <c r="AZ48" s="63">
        <v>64.400000000000006</v>
      </c>
      <c r="BA48" s="56" t="s">
        <v>767</v>
      </c>
    </row>
    <row r="49" spans="1:53" hidden="1" x14ac:dyDescent="0.2">
      <c r="B49" s="56" t="s">
        <v>713</v>
      </c>
      <c r="C49" s="56" t="s">
        <v>846</v>
      </c>
      <c r="D49" s="56" t="s">
        <v>847</v>
      </c>
      <c r="E49" s="56" t="s">
        <v>848</v>
      </c>
      <c r="F49" s="56">
        <v>30</v>
      </c>
      <c r="G49" s="56" t="s">
        <v>756</v>
      </c>
      <c r="H49" s="56"/>
      <c r="I49" s="63">
        <v>323.8</v>
      </c>
      <c r="J49" s="63">
        <v>9.5299999999999994</v>
      </c>
      <c r="K49" s="56" t="s">
        <v>782</v>
      </c>
      <c r="L49" s="56" t="s">
        <v>719</v>
      </c>
      <c r="M49" s="56"/>
      <c r="N49" s="56" t="s">
        <v>720</v>
      </c>
      <c r="O49" s="64">
        <v>3.5230000000000001</v>
      </c>
      <c r="P49" s="64">
        <v>3.5230000000000001</v>
      </c>
      <c r="Q49" s="64">
        <v>3.601</v>
      </c>
      <c r="R49" s="56">
        <v>4</v>
      </c>
      <c r="S49" s="63">
        <v>47.7</v>
      </c>
      <c r="T49" s="56"/>
      <c r="U49" s="56" t="s">
        <v>869</v>
      </c>
      <c r="V49" s="56" t="s">
        <v>793</v>
      </c>
      <c r="W49" s="56" t="s">
        <v>850</v>
      </c>
      <c r="X49" s="56" t="s">
        <v>863</v>
      </c>
      <c r="Y49" s="56"/>
      <c r="Z49" s="56"/>
      <c r="AA49" s="56" t="s">
        <v>727</v>
      </c>
      <c r="AB49" s="56"/>
      <c r="AC49" s="56"/>
      <c r="AD49" s="65">
        <v>0</v>
      </c>
      <c r="AE49" s="56" t="s">
        <v>729</v>
      </c>
      <c r="AF49" s="56" t="s">
        <v>851</v>
      </c>
      <c r="AG49" s="56"/>
      <c r="AH49" s="56"/>
      <c r="AI49" s="56"/>
      <c r="AJ49" s="56"/>
      <c r="AK49" s="56"/>
      <c r="AL49" s="56"/>
      <c r="AM49" s="56"/>
      <c r="AN49" s="56"/>
      <c r="AO49" s="56"/>
      <c r="AP49" s="56" t="s">
        <v>825</v>
      </c>
      <c r="AQ49" s="56" t="s">
        <v>763</v>
      </c>
      <c r="AR49" s="56" t="s">
        <v>764</v>
      </c>
      <c r="AS49" s="56" t="s">
        <v>765</v>
      </c>
      <c r="AT49" s="56"/>
      <c r="AU49" s="56"/>
      <c r="AV49" s="56"/>
      <c r="AW49" s="56"/>
      <c r="AX49" s="56"/>
      <c r="AY49" s="56" t="s">
        <v>766</v>
      </c>
      <c r="AZ49" s="63">
        <v>156.5</v>
      </c>
      <c r="BA49" s="56" t="s">
        <v>767</v>
      </c>
    </row>
    <row r="50" spans="1:53" hidden="1" x14ac:dyDescent="0.2">
      <c r="B50" s="56" t="s">
        <v>713</v>
      </c>
      <c r="C50" s="56" t="s">
        <v>846</v>
      </c>
      <c r="D50" s="56" t="s">
        <v>847</v>
      </c>
      <c r="E50" s="56" t="s">
        <v>848</v>
      </c>
      <c r="F50" s="56">
        <v>30</v>
      </c>
      <c r="G50" s="56" t="s">
        <v>756</v>
      </c>
      <c r="H50" s="56"/>
      <c r="I50" s="63">
        <v>323.8</v>
      </c>
      <c r="J50" s="63">
        <v>9.5299999999999994</v>
      </c>
      <c r="K50" s="56" t="s">
        <v>782</v>
      </c>
      <c r="L50" s="56" t="s">
        <v>719</v>
      </c>
      <c r="M50" s="56"/>
      <c r="N50" s="56" t="s">
        <v>720</v>
      </c>
      <c r="O50" s="64">
        <v>1.5920000000000001</v>
      </c>
      <c r="P50" s="64">
        <v>1.5920000000000001</v>
      </c>
      <c r="Q50" s="64">
        <v>1.6339999999999999</v>
      </c>
      <c r="R50" s="56">
        <v>2</v>
      </c>
      <c r="S50" s="63">
        <v>21.55</v>
      </c>
      <c r="T50" s="56"/>
      <c r="U50" s="56" t="s">
        <v>870</v>
      </c>
      <c r="V50" s="56" t="s">
        <v>793</v>
      </c>
      <c r="W50" s="56" t="s">
        <v>850</v>
      </c>
      <c r="X50" s="56" t="s">
        <v>863</v>
      </c>
      <c r="Y50" s="56"/>
      <c r="Z50" s="56"/>
      <c r="AA50" s="56" t="s">
        <v>727</v>
      </c>
      <c r="AB50" s="56"/>
      <c r="AC50" s="56"/>
      <c r="AD50" s="65">
        <v>0</v>
      </c>
      <c r="AE50" s="56" t="s">
        <v>729</v>
      </c>
      <c r="AF50" s="56" t="s">
        <v>851</v>
      </c>
      <c r="AG50" s="56"/>
      <c r="AH50" s="56"/>
      <c r="AI50" s="56"/>
      <c r="AJ50" s="56"/>
      <c r="AK50" s="56"/>
      <c r="AL50" s="56"/>
      <c r="AM50" s="56"/>
      <c r="AN50" s="56"/>
      <c r="AO50" s="56"/>
      <c r="AP50" s="56" t="s">
        <v>825</v>
      </c>
      <c r="AQ50" s="56" t="s">
        <v>763</v>
      </c>
      <c r="AR50" s="56" t="s">
        <v>764</v>
      </c>
      <c r="AS50" s="56" t="s">
        <v>765</v>
      </c>
      <c r="AT50" s="56"/>
      <c r="AU50" s="56"/>
      <c r="AV50" s="56"/>
      <c r="AW50" s="56"/>
      <c r="AX50" s="56"/>
      <c r="AY50" s="56" t="s">
        <v>766</v>
      </c>
      <c r="AZ50" s="63">
        <v>70.7</v>
      </c>
      <c r="BA50" s="56" t="s">
        <v>767</v>
      </c>
    </row>
    <row r="51" spans="1:53" hidden="1" x14ac:dyDescent="0.2">
      <c r="B51" s="56" t="s">
        <v>713</v>
      </c>
      <c r="C51" s="56" t="s">
        <v>846</v>
      </c>
      <c r="D51" s="56" t="s">
        <v>847</v>
      </c>
      <c r="E51" s="56" t="s">
        <v>848</v>
      </c>
      <c r="F51" s="56">
        <v>30</v>
      </c>
      <c r="G51" s="56" t="s">
        <v>756</v>
      </c>
      <c r="H51" s="56"/>
      <c r="I51" s="63">
        <v>323.8</v>
      </c>
      <c r="J51" s="63">
        <v>9.5299999999999994</v>
      </c>
      <c r="K51" s="56" t="s">
        <v>782</v>
      </c>
      <c r="L51" s="56" t="s">
        <v>719</v>
      </c>
      <c r="M51" s="56"/>
      <c r="N51" s="56" t="s">
        <v>720</v>
      </c>
      <c r="O51" s="64">
        <v>0.92300000000000004</v>
      </c>
      <c r="P51" s="64">
        <v>0.92300000000000004</v>
      </c>
      <c r="Q51" s="64">
        <v>0.94300000000000006</v>
      </c>
      <c r="R51" s="56">
        <v>1</v>
      </c>
      <c r="S51" s="63">
        <v>12.5</v>
      </c>
      <c r="T51" s="56"/>
      <c r="U51" s="56" t="s">
        <v>871</v>
      </c>
      <c r="V51" s="56" t="s">
        <v>793</v>
      </c>
      <c r="W51" s="56" t="s">
        <v>850</v>
      </c>
      <c r="X51" s="56" t="s">
        <v>863</v>
      </c>
      <c r="Y51" s="56"/>
      <c r="Z51" s="56"/>
      <c r="AA51" s="56" t="s">
        <v>727</v>
      </c>
      <c r="AB51" s="56"/>
      <c r="AC51" s="56"/>
      <c r="AD51" s="65">
        <v>0</v>
      </c>
      <c r="AE51" s="56" t="s">
        <v>729</v>
      </c>
      <c r="AF51" s="56" t="s">
        <v>851</v>
      </c>
      <c r="AG51" s="56"/>
      <c r="AH51" s="56"/>
      <c r="AI51" s="56"/>
      <c r="AJ51" s="56"/>
      <c r="AK51" s="56"/>
      <c r="AL51" s="56"/>
      <c r="AM51" s="56"/>
      <c r="AN51" s="56"/>
      <c r="AO51" s="56"/>
      <c r="AP51" s="56" t="s">
        <v>825</v>
      </c>
      <c r="AQ51" s="56" t="s">
        <v>763</v>
      </c>
      <c r="AR51" s="56" t="s">
        <v>764</v>
      </c>
      <c r="AS51" s="56" t="s">
        <v>765</v>
      </c>
      <c r="AT51" s="56"/>
      <c r="AU51" s="56"/>
      <c r="AV51" s="56"/>
      <c r="AW51" s="56"/>
      <c r="AX51" s="56"/>
      <c r="AY51" s="56" t="s">
        <v>766</v>
      </c>
      <c r="AZ51" s="63">
        <v>41</v>
      </c>
      <c r="BA51" s="56" t="s">
        <v>767</v>
      </c>
    </row>
    <row r="52" spans="1:53" x14ac:dyDescent="0.2">
      <c r="A52">
        <v>1</v>
      </c>
      <c r="I52" s="66">
        <v>323.8</v>
      </c>
      <c r="J52" s="66">
        <v>9.5299999999999994</v>
      </c>
      <c r="K52" s="58" t="s">
        <v>782</v>
      </c>
      <c r="L52" s="58" t="s">
        <v>719</v>
      </c>
      <c r="M52" s="67"/>
      <c r="O52" s="68">
        <f>SUM(O21:O51)</f>
        <v>76.769000000000005</v>
      </c>
    </row>
    <row r="53" spans="1:53" hidden="1" x14ac:dyDescent="0.2">
      <c r="B53" s="56" t="s">
        <v>713</v>
      </c>
      <c r="C53" s="56" t="s">
        <v>872</v>
      </c>
      <c r="D53" s="56" t="s">
        <v>873</v>
      </c>
      <c r="E53" s="56" t="s">
        <v>874</v>
      </c>
      <c r="F53" s="56">
        <v>50</v>
      </c>
      <c r="G53" s="56" t="s">
        <v>756</v>
      </c>
      <c r="H53" s="56"/>
      <c r="I53" s="63">
        <v>323.89999999999998</v>
      </c>
      <c r="J53" s="63">
        <v>10.31</v>
      </c>
      <c r="K53" s="56" t="s">
        <v>807</v>
      </c>
      <c r="L53" s="56" t="s">
        <v>719</v>
      </c>
      <c r="M53" s="56"/>
      <c r="N53" s="56" t="s">
        <v>720</v>
      </c>
      <c r="O53" s="64">
        <v>0.7420000000000001</v>
      </c>
      <c r="P53" s="64">
        <v>0.7420000000000001</v>
      </c>
      <c r="Q53" s="64">
        <v>0.77600000000000002</v>
      </c>
      <c r="R53" s="56">
        <v>1</v>
      </c>
      <c r="S53" s="63">
        <v>9.31</v>
      </c>
      <c r="T53" s="56"/>
      <c r="U53" s="56" t="s">
        <v>875</v>
      </c>
      <c r="V53" s="56" t="s">
        <v>723</v>
      </c>
      <c r="W53" s="56" t="s">
        <v>876</v>
      </c>
      <c r="X53" s="56" t="s">
        <v>877</v>
      </c>
      <c r="Y53" s="56"/>
      <c r="Z53" s="56"/>
      <c r="AA53" s="56" t="s">
        <v>727</v>
      </c>
      <c r="AB53" s="56"/>
      <c r="AC53" s="56"/>
      <c r="AD53" s="65">
        <v>18642.624</v>
      </c>
      <c r="AE53" s="56" t="s">
        <v>729</v>
      </c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 t="s">
        <v>878</v>
      </c>
      <c r="AQ53" s="56" t="s">
        <v>763</v>
      </c>
      <c r="AR53" s="56" t="s">
        <v>764</v>
      </c>
      <c r="AS53" s="56" t="s">
        <v>765</v>
      </c>
      <c r="AT53" s="56"/>
      <c r="AU53" s="56"/>
      <c r="AV53" s="56"/>
      <c r="AW53" s="56"/>
      <c r="AX53" s="56"/>
      <c r="AY53" s="56" t="s">
        <v>766</v>
      </c>
      <c r="AZ53" s="63">
        <v>30.54</v>
      </c>
      <c r="BA53" s="56" t="s">
        <v>767</v>
      </c>
    </row>
    <row r="54" spans="1:53" hidden="1" x14ac:dyDescent="0.2">
      <c r="B54" s="56" t="s">
        <v>713</v>
      </c>
      <c r="C54" s="56" t="s">
        <v>879</v>
      </c>
      <c r="D54" s="56" t="s">
        <v>873</v>
      </c>
      <c r="E54" s="56" t="s">
        <v>880</v>
      </c>
      <c r="F54" s="56">
        <v>50</v>
      </c>
      <c r="G54" s="56" t="s">
        <v>756</v>
      </c>
      <c r="H54" s="56"/>
      <c r="I54" s="63">
        <v>323.89999999999998</v>
      </c>
      <c r="J54" s="63">
        <v>10.31</v>
      </c>
      <c r="K54" s="56" t="s">
        <v>807</v>
      </c>
      <c r="L54" s="56" t="s">
        <v>719</v>
      </c>
      <c r="M54" s="56"/>
      <c r="N54" s="56" t="s">
        <v>720</v>
      </c>
      <c r="O54" s="64">
        <v>0.76600000000000001</v>
      </c>
      <c r="P54" s="64">
        <v>0.76600000000000001</v>
      </c>
      <c r="Q54" s="64">
        <v>0.79800000000000004</v>
      </c>
      <c r="R54" s="56">
        <v>1</v>
      </c>
      <c r="S54" s="63">
        <v>9.61</v>
      </c>
      <c r="T54" s="56"/>
      <c r="U54" s="56" t="s">
        <v>881</v>
      </c>
      <c r="V54" s="56" t="s">
        <v>723</v>
      </c>
      <c r="W54" s="56" t="s">
        <v>882</v>
      </c>
      <c r="X54" s="56" t="s">
        <v>883</v>
      </c>
      <c r="Y54" s="56"/>
      <c r="Z54" s="56"/>
      <c r="AA54" s="56" t="s">
        <v>727</v>
      </c>
      <c r="AB54" s="56"/>
      <c r="AC54" s="56"/>
      <c r="AD54" s="65">
        <v>19171.151999999998</v>
      </c>
      <c r="AE54" s="56" t="s">
        <v>729</v>
      </c>
      <c r="AF54" s="56" t="s">
        <v>884</v>
      </c>
      <c r="AG54" s="56" t="s">
        <v>822</v>
      </c>
      <c r="AH54" s="56" t="s">
        <v>885</v>
      </c>
      <c r="AI54" s="56"/>
      <c r="AJ54" s="56"/>
      <c r="AK54" s="56"/>
      <c r="AL54" s="56"/>
      <c r="AM54" s="56"/>
      <c r="AN54" s="56"/>
      <c r="AO54" s="56"/>
      <c r="AP54" s="56" t="s">
        <v>878</v>
      </c>
      <c r="AQ54" s="56" t="s">
        <v>763</v>
      </c>
      <c r="AR54" s="56" t="s">
        <v>764</v>
      </c>
      <c r="AS54" s="56" t="s">
        <v>765</v>
      </c>
      <c r="AT54" s="56"/>
      <c r="AU54" s="56"/>
      <c r="AV54" s="56"/>
      <c r="AW54" s="56"/>
      <c r="AX54" s="56"/>
      <c r="AY54" s="56" t="s">
        <v>766</v>
      </c>
      <c r="AZ54" s="63">
        <v>31.53</v>
      </c>
      <c r="BA54" s="56" t="s">
        <v>767</v>
      </c>
    </row>
    <row r="55" spans="1:53" hidden="1" x14ac:dyDescent="0.2">
      <c r="B55" s="56" t="s">
        <v>713</v>
      </c>
      <c r="C55" s="56" t="s">
        <v>886</v>
      </c>
      <c r="D55" s="56" t="s">
        <v>887</v>
      </c>
      <c r="E55" s="56" t="s">
        <v>888</v>
      </c>
      <c r="F55" s="56">
        <v>60</v>
      </c>
      <c r="G55" s="56" t="s">
        <v>756</v>
      </c>
      <c r="H55" s="56"/>
      <c r="I55" s="63">
        <v>323.89999999999998</v>
      </c>
      <c r="J55" s="63">
        <v>10.31</v>
      </c>
      <c r="K55" s="56" t="s">
        <v>807</v>
      </c>
      <c r="L55" s="56" t="s">
        <v>719</v>
      </c>
      <c r="M55" s="56"/>
      <c r="N55" s="56" t="s">
        <v>758</v>
      </c>
      <c r="O55" s="64">
        <v>0.79200000000000004</v>
      </c>
      <c r="P55" s="64">
        <v>0.79200000000000004</v>
      </c>
      <c r="Q55" s="64">
        <v>0.79400000000000004</v>
      </c>
      <c r="R55" s="56">
        <v>1</v>
      </c>
      <c r="S55" s="63">
        <v>9.94</v>
      </c>
      <c r="T55" s="56" t="s">
        <v>721</v>
      </c>
      <c r="U55" s="56" t="s">
        <v>889</v>
      </c>
      <c r="V55" s="56" t="s">
        <v>723</v>
      </c>
      <c r="W55" s="56" t="s">
        <v>890</v>
      </c>
      <c r="X55" s="56" t="s">
        <v>891</v>
      </c>
      <c r="Y55" s="56"/>
      <c r="Z55" s="56"/>
      <c r="AA55" s="56" t="s">
        <v>728</v>
      </c>
      <c r="AB55" s="56"/>
      <c r="AC55" s="56"/>
      <c r="AD55" s="65">
        <v>19075.056</v>
      </c>
      <c r="AE55" s="56" t="s">
        <v>729</v>
      </c>
      <c r="AF55" s="56" t="s">
        <v>730</v>
      </c>
      <c r="AG55" s="56"/>
      <c r="AH55" s="56"/>
      <c r="AI55" s="56"/>
      <c r="AJ55" s="56"/>
      <c r="AK55" s="56"/>
      <c r="AL55" s="56"/>
      <c r="AM55" s="56"/>
      <c r="AN55" s="56"/>
      <c r="AO55" s="56"/>
      <c r="AP55" s="56" t="s">
        <v>878</v>
      </c>
      <c r="AQ55" s="56" t="s">
        <v>763</v>
      </c>
      <c r="AR55" s="56" t="s">
        <v>764</v>
      </c>
      <c r="AS55" s="56" t="s">
        <v>765</v>
      </c>
      <c r="AT55" s="56"/>
      <c r="AU55" s="56"/>
      <c r="AV55" s="56"/>
      <c r="AW55" s="56"/>
      <c r="AX55" s="56"/>
      <c r="AY55" s="56" t="s">
        <v>766</v>
      </c>
      <c r="AZ55" s="63">
        <v>32.61</v>
      </c>
      <c r="BA55" s="56" t="s">
        <v>767</v>
      </c>
    </row>
    <row r="56" spans="1:53" x14ac:dyDescent="0.2">
      <c r="A56">
        <v>1</v>
      </c>
      <c r="B56" s="56"/>
      <c r="C56" s="56"/>
      <c r="D56" s="56"/>
      <c r="E56" s="56"/>
      <c r="F56" s="56"/>
      <c r="G56" s="56"/>
      <c r="H56" s="56"/>
      <c r="I56" s="66">
        <v>323.89999999999998</v>
      </c>
      <c r="J56" s="66">
        <v>10.31</v>
      </c>
      <c r="K56" s="58" t="s">
        <v>807</v>
      </c>
      <c r="L56" s="58" t="s">
        <v>719</v>
      </c>
      <c r="M56" s="58"/>
      <c r="N56" s="56"/>
      <c r="O56" s="68">
        <f>SUM(O53:O55)</f>
        <v>2.2999999999999998</v>
      </c>
      <c r="P56" s="64"/>
      <c r="Q56" s="64"/>
      <c r="R56" s="56"/>
      <c r="S56" s="63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65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63"/>
      <c r="BA56" s="56"/>
    </row>
    <row r="57" spans="1:53" hidden="1" x14ac:dyDescent="0.2">
      <c r="B57" s="56" t="s">
        <v>713</v>
      </c>
      <c r="C57" s="56" t="s">
        <v>892</v>
      </c>
      <c r="D57" s="56" t="s">
        <v>893</v>
      </c>
      <c r="E57" s="56" t="s">
        <v>894</v>
      </c>
      <c r="F57" s="56">
        <v>80</v>
      </c>
      <c r="G57" s="56" t="s">
        <v>756</v>
      </c>
      <c r="H57" s="56"/>
      <c r="I57" s="63">
        <v>323.89999999999998</v>
      </c>
      <c r="J57" s="63">
        <v>10.31</v>
      </c>
      <c r="K57" s="56" t="s">
        <v>895</v>
      </c>
      <c r="L57" s="56" t="s">
        <v>719</v>
      </c>
      <c r="M57" s="56"/>
      <c r="N57" s="56" t="s">
        <v>720</v>
      </c>
      <c r="O57" s="64">
        <v>1.5189999999999999</v>
      </c>
      <c r="P57" s="64">
        <v>1.5189999999999999</v>
      </c>
      <c r="Q57" s="64">
        <v>1.516</v>
      </c>
      <c r="R57" s="56">
        <v>3</v>
      </c>
      <c r="S57" s="63">
        <v>19.05</v>
      </c>
      <c r="T57" s="56" t="s">
        <v>721</v>
      </c>
      <c r="U57" s="56" t="s">
        <v>896</v>
      </c>
      <c r="V57" s="56" t="s">
        <v>723</v>
      </c>
      <c r="W57" s="56" t="s">
        <v>897</v>
      </c>
      <c r="X57" s="56" t="s">
        <v>898</v>
      </c>
      <c r="Y57" s="56"/>
      <c r="Z57" s="56"/>
      <c r="AA57" s="56" t="s">
        <v>727</v>
      </c>
      <c r="AB57" s="56"/>
      <c r="AC57" s="56"/>
      <c r="AD57" s="65">
        <v>0</v>
      </c>
      <c r="AE57" s="56" t="s">
        <v>729</v>
      </c>
      <c r="AF57" s="56" t="s">
        <v>739</v>
      </c>
      <c r="AG57" s="56" t="s">
        <v>822</v>
      </c>
      <c r="AH57" s="56" t="s">
        <v>899</v>
      </c>
      <c r="AI57" s="56" t="s">
        <v>900</v>
      </c>
      <c r="AJ57" s="56"/>
      <c r="AK57" s="56"/>
      <c r="AL57" s="56"/>
      <c r="AM57" s="56"/>
      <c r="AN57" s="56"/>
      <c r="AO57" s="56"/>
      <c r="AP57" s="56" t="s">
        <v>901</v>
      </c>
      <c r="AQ57" s="56" t="s">
        <v>763</v>
      </c>
      <c r="AR57" s="56" t="s">
        <v>764</v>
      </c>
      <c r="AS57" s="56" t="s">
        <v>765</v>
      </c>
      <c r="AT57" s="56"/>
      <c r="AU57" s="56"/>
      <c r="AV57" s="56"/>
      <c r="AW57" s="56"/>
      <c r="AX57" s="56"/>
      <c r="AY57" s="56" t="s">
        <v>766</v>
      </c>
      <c r="AZ57" s="63">
        <v>62.5</v>
      </c>
      <c r="BA57" s="56" t="s">
        <v>767</v>
      </c>
    </row>
    <row r="58" spans="1:53" hidden="1" x14ac:dyDescent="0.2">
      <c r="B58" s="56" t="s">
        <v>713</v>
      </c>
      <c r="C58" s="56" t="s">
        <v>892</v>
      </c>
      <c r="D58" s="56" t="s">
        <v>893</v>
      </c>
      <c r="E58" s="56" t="s">
        <v>894</v>
      </c>
      <c r="F58" s="56">
        <v>80</v>
      </c>
      <c r="G58" s="56" t="s">
        <v>756</v>
      </c>
      <c r="H58" s="56"/>
      <c r="I58" s="63">
        <v>323.89999999999998</v>
      </c>
      <c r="J58" s="63">
        <v>10.31</v>
      </c>
      <c r="K58" s="56" t="s">
        <v>895</v>
      </c>
      <c r="L58" s="56" t="s">
        <v>719</v>
      </c>
      <c r="M58" s="56"/>
      <c r="N58" s="56" t="s">
        <v>720</v>
      </c>
      <c r="O58" s="64">
        <v>2.0169999999999999</v>
      </c>
      <c r="P58" s="64">
        <v>2.0169999999999999</v>
      </c>
      <c r="Q58" s="64">
        <v>2.0129999999999999</v>
      </c>
      <c r="R58" s="56">
        <v>4</v>
      </c>
      <c r="S58" s="63">
        <v>25.3</v>
      </c>
      <c r="T58" s="56" t="s">
        <v>721</v>
      </c>
      <c r="U58" s="56" t="s">
        <v>902</v>
      </c>
      <c r="V58" s="56" t="s">
        <v>723</v>
      </c>
      <c r="W58" s="56" t="s">
        <v>897</v>
      </c>
      <c r="X58" s="56" t="s">
        <v>898</v>
      </c>
      <c r="Y58" s="56"/>
      <c r="Z58" s="56"/>
      <c r="AA58" s="56" t="s">
        <v>727</v>
      </c>
      <c r="AB58" s="56"/>
      <c r="AC58" s="56"/>
      <c r="AD58" s="65">
        <v>0</v>
      </c>
      <c r="AE58" s="56" t="s">
        <v>729</v>
      </c>
      <c r="AF58" s="56" t="s">
        <v>739</v>
      </c>
      <c r="AG58" s="56" t="s">
        <v>822</v>
      </c>
      <c r="AH58" s="56" t="s">
        <v>899</v>
      </c>
      <c r="AI58" s="56" t="s">
        <v>900</v>
      </c>
      <c r="AJ58" s="56"/>
      <c r="AK58" s="56"/>
      <c r="AL58" s="56"/>
      <c r="AM58" s="56"/>
      <c r="AN58" s="56"/>
      <c r="AO58" s="56"/>
      <c r="AP58" s="56" t="s">
        <v>901</v>
      </c>
      <c r="AQ58" s="56" t="s">
        <v>763</v>
      </c>
      <c r="AR58" s="56" t="s">
        <v>764</v>
      </c>
      <c r="AS58" s="56" t="s">
        <v>765</v>
      </c>
      <c r="AT58" s="56"/>
      <c r="AU58" s="56"/>
      <c r="AV58" s="56"/>
      <c r="AW58" s="56"/>
      <c r="AX58" s="56"/>
      <c r="AY58" s="56" t="s">
        <v>766</v>
      </c>
      <c r="AZ58" s="63">
        <v>83.01</v>
      </c>
      <c r="BA58" s="56" t="s">
        <v>767</v>
      </c>
    </row>
    <row r="59" spans="1:53" hidden="1" x14ac:dyDescent="0.2">
      <c r="B59" s="56" t="s">
        <v>713</v>
      </c>
      <c r="C59" s="56" t="s">
        <v>892</v>
      </c>
      <c r="D59" s="56" t="s">
        <v>893</v>
      </c>
      <c r="E59" s="56" t="s">
        <v>894</v>
      </c>
      <c r="F59" s="56">
        <v>80</v>
      </c>
      <c r="G59" s="56" t="s">
        <v>756</v>
      </c>
      <c r="H59" s="56"/>
      <c r="I59" s="63">
        <v>323.89999999999998</v>
      </c>
      <c r="J59" s="63">
        <v>10.31</v>
      </c>
      <c r="K59" s="56" t="s">
        <v>895</v>
      </c>
      <c r="L59" s="56" t="s">
        <v>719</v>
      </c>
      <c r="M59" s="56"/>
      <c r="N59" s="56" t="s">
        <v>720</v>
      </c>
      <c r="O59" s="64">
        <v>0.51</v>
      </c>
      <c r="P59" s="64">
        <v>0.51</v>
      </c>
      <c r="Q59" s="64">
        <v>0.51200000000000001</v>
      </c>
      <c r="R59" s="56">
        <v>1</v>
      </c>
      <c r="S59" s="63">
        <v>6.4</v>
      </c>
      <c r="T59" s="56" t="s">
        <v>721</v>
      </c>
      <c r="U59" s="56" t="s">
        <v>903</v>
      </c>
      <c r="V59" s="56" t="s">
        <v>723</v>
      </c>
      <c r="W59" s="56" t="s">
        <v>897</v>
      </c>
      <c r="X59" s="56" t="s">
        <v>898</v>
      </c>
      <c r="Y59" s="56"/>
      <c r="Z59" s="56"/>
      <c r="AA59" s="56" t="s">
        <v>727</v>
      </c>
      <c r="AB59" s="56"/>
      <c r="AC59" s="56"/>
      <c r="AD59" s="65">
        <v>0</v>
      </c>
      <c r="AE59" s="56" t="s">
        <v>729</v>
      </c>
      <c r="AF59" s="56" t="s">
        <v>739</v>
      </c>
      <c r="AG59" s="56" t="s">
        <v>822</v>
      </c>
      <c r="AH59" s="56" t="s">
        <v>899</v>
      </c>
      <c r="AI59" s="56" t="s">
        <v>900</v>
      </c>
      <c r="AJ59" s="56"/>
      <c r="AK59" s="56"/>
      <c r="AL59" s="56"/>
      <c r="AM59" s="56"/>
      <c r="AN59" s="56"/>
      <c r="AO59" s="56"/>
      <c r="AP59" s="56" t="s">
        <v>901</v>
      </c>
      <c r="AQ59" s="56" t="s">
        <v>763</v>
      </c>
      <c r="AR59" s="56" t="s">
        <v>764</v>
      </c>
      <c r="AS59" s="56" t="s">
        <v>765</v>
      </c>
      <c r="AT59" s="56"/>
      <c r="AU59" s="56"/>
      <c r="AV59" s="56"/>
      <c r="AW59" s="56"/>
      <c r="AX59" s="56"/>
      <c r="AY59" s="56" t="s">
        <v>766</v>
      </c>
      <c r="AZ59" s="63">
        <v>21</v>
      </c>
      <c r="BA59" s="56" t="s">
        <v>767</v>
      </c>
    </row>
    <row r="60" spans="1:53" hidden="1" x14ac:dyDescent="0.2">
      <c r="B60" s="56" t="s">
        <v>713</v>
      </c>
      <c r="C60" s="56" t="s">
        <v>892</v>
      </c>
      <c r="D60" s="56" t="s">
        <v>893</v>
      </c>
      <c r="E60" s="56" t="s">
        <v>894</v>
      </c>
      <c r="F60" s="56">
        <v>80</v>
      </c>
      <c r="G60" s="56" t="s">
        <v>756</v>
      </c>
      <c r="H60" s="56"/>
      <c r="I60" s="63">
        <v>323.89999999999998</v>
      </c>
      <c r="J60" s="63">
        <v>10.31</v>
      </c>
      <c r="K60" s="56" t="s">
        <v>895</v>
      </c>
      <c r="L60" s="56" t="s">
        <v>719</v>
      </c>
      <c r="M60" s="56"/>
      <c r="N60" s="56" t="s">
        <v>720</v>
      </c>
      <c r="O60" s="64">
        <v>1.016</v>
      </c>
      <c r="P60" s="64">
        <v>1.016</v>
      </c>
      <c r="Q60" s="64">
        <v>1.0349999999999999</v>
      </c>
      <c r="R60" s="56">
        <v>2</v>
      </c>
      <c r="S60" s="63">
        <v>12.74</v>
      </c>
      <c r="T60" s="56" t="s">
        <v>721</v>
      </c>
      <c r="U60" s="56" t="s">
        <v>904</v>
      </c>
      <c r="V60" s="56" t="s">
        <v>723</v>
      </c>
      <c r="W60" s="56" t="s">
        <v>897</v>
      </c>
      <c r="X60" s="56" t="s">
        <v>898</v>
      </c>
      <c r="Y60" s="56"/>
      <c r="Z60" s="56"/>
      <c r="AA60" s="56" t="s">
        <v>727</v>
      </c>
      <c r="AB60" s="56"/>
      <c r="AC60" s="56"/>
      <c r="AD60" s="65">
        <v>0</v>
      </c>
      <c r="AE60" s="56" t="s">
        <v>729</v>
      </c>
      <c r="AF60" s="56" t="s">
        <v>739</v>
      </c>
      <c r="AG60" s="56" t="s">
        <v>822</v>
      </c>
      <c r="AH60" s="56" t="s">
        <v>899</v>
      </c>
      <c r="AI60" s="56" t="s">
        <v>900</v>
      </c>
      <c r="AJ60" s="56"/>
      <c r="AK60" s="56"/>
      <c r="AL60" s="56"/>
      <c r="AM60" s="56"/>
      <c r="AN60" s="56"/>
      <c r="AO60" s="56"/>
      <c r="AP60" s="56" t="s">
        <v>901</v>
      </c>
      <c r="AQ60" s="56" t="s">
        <v>763</v>
      </c>
      <c r="AR60" s="56" t="s">
        <v>764</v>
      </c>
      <c r="AS60" s="56" t="s">
        <v>765</v>
      </c>
      <c r="AT60" s="56"/>
      <c r="AU60" s="56"/>
      <c r="AV60" s="56"/>
      <c r="AW60" s="56"/>
      <c r="AX60" s="56"/>
      <c r="AY60" s="56" t="s">
        <v>766</v>
      </c>
      <c r="AZ60" s="63">
        <v>41.8</v>
      </c>
      <c r="BA60" s="56" t="s">
        <v>767</v>
      </c>
    </row>
    <row r="61" spans="1:53" hidden="1" x14ac:dyDescent="0.2">
      <c r="B61" s="56" t="s">
        <v>713</v>
      </c>
      <c r="C61" s="56" t="s">
        <v>892</v>
      </c>
      <c r="D61" s="56" t="s">
        <v>893</v>
      </c>
      <c r="E61" s="56" t="s">
        <v>894</v>
      </c>
      <c r="F61" s="56">
        <v>80</v>
      </c>
      <c r="G61" s="56" t="s">
        <v>756</v>
      </c>
      <c r="H61" s="56"/>
      <c r="I61" s="63">
        <v>323.89999999999998</v>
      </c>
      <c r="J61" s="63">
        <v>10.31</v>
      </c>
      <c r="K61" s="56" t="s">
        <v>895</v>
      </c>
      <c r="L61" s="56" t="s">
        <v>719</v>
      </c>
      <c r="M61" s="56"/>
      <c r="N61" s="56" t="s">
        <v>720</v>
      </c>
      <c r="O61" s="64">
        <v>1.5129999999999999</v>
      </c>
      <c r="P61" s="64">
        <v>1.5129999999999999</v>
      </c>
      <c r="Q61" s="64">
        <v>1.542</v>
      </c>
      <c r="R61" s="56">
        <v>3</v>
      </c>
      <c r="S61" s="63">
        <v>18.989999999999998</v>
      </c>
      <c r="T61" s="56" t="s">
        <v>721</v>
      </c>
      <c r="U61" s="56" t="s">
        <v>905</v>
      </c>
      <c r="V61" s="56" t="s">
        <v>723</v>
      </c>
      <c r="W61" s="56" t="s">
        <v>897</v>
      </c>
      <c r="X61" s="56" t="s">
        <v>898</v>
      </c>
      <c r="Y61" s="56"/>
      <c r="Z61" s="56"/>
      <c r="AA61" s="56" t="s">
        <v>727</v>
      </c>
      <c r="AB61" s="56"/>
      <c r="AC61" s="56"/>
      <c r="AD61" s="65">
        <v>0</v>
      </c>
      <c r="AE61" s="56" t="s">
        <v>729</v>
      </c>
      <c r="AF61" s="56" t="s">
        <v>739</v>
      </c>
      <c r="AG61" s="56" t="s">
        <v>822</v>
      </c>
      <c r="AH61" s="56" t="s">
        <v>899</v>
      </c>
      <c r="AI61" s="56" t="s">
        <v>900</v>
      </c>
      <c r="AJ61" s="56"/>
      <c r="AK61" s="56"/>
      <c r="AL61" s="56"/>
      <c r="AM61" s="56"/>
      <c r="AN61" s="56"/>
      <c r="AO61" s="56"/>
      <c r="AP61" s="56" t="s">
        <v>901</v>
      </c>
      <c r="AQ61" s="56" t="s">
        <v>763</v>
      </c>
      <c r="AR61" s="56" t="s">
        <v>764</v>
      </c>
      <c r="AS61" s="56" t="s">
        <v>765</v>
      </c>
      <c r="AT61" s="56"/>
      <c r="AU61" s="56"/>
      <c r="AV61" s="56"/>
      <c r="AW61" s="56"/>
      <c r="AX61" s="56"/>
      <c r="AY61" s="56" t="s">
        <v>766</v>
      </c>
      <c r="AZ61" s="63">
        <v>62.3</v>
      </c>
      <c r="BA61" s="56" t="s">
        <v>767</v>
      </c>
    </row>
    <row r="62" spans="1:53" hidden="1" x14ac:dyDescent="0.2">
      <c r="B62" s="56" t="s">
        <v>713</v>
      </c>
      <c r="C62" s="56" t="s">
        <v>892</v>
      </c>
      <c r="D62" s="56" t="s">
        <v>893</v>
      </c>
      <c r="E62" s="56" t="s">
        <v>894</v>
      </c>
      <c r="F62" s="56">
        <v>80</v>
      </c>
      <c r="G62" s="56" t="s">
        <v>756</v>
      </c>
      <c r="H62" s="56"/>
      <c r="I62" s="63">
        <v>323.89999999999998</v>
      </c>
      <c r="J62" s="63">
        <v>10.31</v>
      </c>
      <c r="K62" s="56" t="s">
        <v>895</v>
      </c>
      <c r="L62" s="56" t="s">
        <v>719</v>
      </c>
      <c r="M62" s="56"/>
      <c r="N62" s="56" t="s">
        <v>720</v>
      </c>
      <c r="O62" s="64">
        <v>1.9540000000000002</v>
      </c>
      <c r="P62" s="64">
        <v>1.9540000000000002</v>
      </c>
      <c r="Q62" s="64">
        <v>2.0169999999999999</v>
      </c>
      <c r="R62" s="56">
        <v>4</v>
      </c>
      <c r="S62" s="63">
        <v>24.52</v>
      </c>
      <c r="T62" s="56" t="s">
        <v>721</v>
      </c>
      <c r="U62" s="56" t="s">
        <v>906</v>
      </c>
      <c r="V62" s="56" t="s">
        <v>723</v>
      </c>
      <c r="W62" s="56" t="s">
        <v>897</v>
      </c>
      <c r="X62" s="56" t="s">
        <v>898</v>
      </c>
      <c r="Y62" s="56"/>
      <c r="Z62" s="56"/>
      <c r="AA62" s="56" t="s">
        <v>727</v>
      </c>
      <c r="AB62" s="56"/>
      <c r="AC62" s="56"/>
      <c r="AD62" s="65">
        <v>0</v>
      </c>
      <c r="AE62" s="56" t="s">
        <v>729</v>
      </c>
      <c r="AF62" s="56" t="s">
        <v>739</v>
      </c>
      <c r="AG62" s="56" t="s">
        <v>822</v>
      </c>
      <c r="AH62" s="56" t="s">
        <v>899</v>
      </c>
      <c r="AI62" s="56" t="s">
        <v>900</v>
      </c>
      <c r="AJ62" s="56"/>
      <c r="AK62" s="56"/>
      <c r="AL62" s="56"/>
      <c r="AM62" s="56"/>
      <c r="AN62" s="56"/>
      <c r="AO62" s="56"/>
      <c r="AP62" s="56" t="s">
        <v>901</v>
      </c>
      <c r="AQ62" s="56" t="s">
        <v>763</v>
      </c>
      <c r="AR62" s="56" t="s">
        <v>764</v>
      </c>
      <c r="AS62" s="56" t="s">
        <v>765</v>
      </c>
      <c r="AT62" s="56"/>
      <c r="AU62" s="56"/>
      <c r="AV62" s="56"/>
      <c r="AW62" s="56"/>
      <c r="AX62" s="56"/>
      <c r="AY62" s="56" t="s">
        <v>766</v>
      </c>
      <c r="AZ62" s="63">
        <v>80.45</v>
      </c>
      <c r="BA62" s="56" t="s">
        <v>767</v>
      </c>
    </row>
    <row r="63" spans="1:53" hidden="1" x14ac:dyDescent="0.2">
      <c r="B63" s="56" t="s">
        <v>713</v>
      </c>
      <c r="C63" s="56" t="s">
        <v>892</v>
      </c>
      <c r="D63" s="56" t="s">
        <v>893</v>
      </c>
      <c r="E63" s="56" t="s">
        <v>894</v>
      </c>
      <c r="F63" s="56">
        <v>80</v>
      </c>
      <c r="G63" s="56" t="s">
        <v>756</v>
      </c>
      <c r="H63" s="56"/>
      <c r="I63" s="63">
        <v>323.89999999999998</v>
      </c>
      <c r="J63" s="63">
        <v>10.31</v>
      </c>
      <c r="K63" s="56" t="s">
        <v>895</v>
      </c>
      <c r="L63" s="56" t="s">
        <v>719</v>
      </c>
      <c r="M63" s="56"/>
      <c r="N63" s="56" t="s">
        <v>720</v>
      </c>
      <c r="O63" s="64">
        <v>0.9820000000000001</v>
      </c>
      <c r="P63" s="64">
        <v>0.9820000000000001</v>
      </c>
      <c r="Q63" s="64">
        <v>1.026</v>
      </c>
      <c r="R63" s="56">
        <v>2</v>
      </c>
      <c r="S63" s="63">
        <v>12.32</v>
      </c>
      <c r="T63" s="56" t="s">
        <v>721</v>
      </c>
      <c r="U63" s="56" t="s">
        <v>907</v>
      </c>
      <c r="V63" s="56" t="s">
        <v>723</v>
      </c>
      <c r="W63" s="56" t="s">
        <v>897</v>
      </c>
      <c r="X63" s="56" t="s">
        <v>898</v>
      </c>
      <c r="Y63" s="56"/>
      <c r="Z63" s="56"/>
      <c r="AA63" s="56" t="s">
        <v>727</v>
      </c>
      <c r="AB63" s="56"/>
      <c r="AC63" s="56"/>
      <c r="AD63" s="65">
        <v>0</v>
      </c>
      <c r="AE63" s="56" t="s">
        <v>729</v>
      </c>
      <c r="AF63" s="56" t="s">
        <v>739</v>
      </c>
      <c r="AG63" s="56" t="s">
        <v>822</v>
      </c>
      <c r="AH63" s="56" t="s">
        <v>899</v>
      </c>
      <c r="AI63" s="56" t="s">
        <v>900</v>
      </c>
      <c r="AJ63" s="56"/>
      <c r="AK63" s="56"/>
      <c r="AL63" s="56"/>
      <c r="AM63" s="56"/>
      <c r="AN63" s="56"/>
      <c r="AO63" s="56"/>
      <c r="AP63" s="56" t="s">
        <v>901</v>
      </c>
      <c r="AQ63" s="56" t="s">
        <v>763</v>
      </c>
      <c r="AR63" s="56" t="s">
        <v>764</v>
      </c>
      <c r="AS63" s="56" t="s">
        <v>765</v>
      </c>
      <c r="AT63" s="56"/>
      <c r="AU63" s="56"/>
      <c r="AV63" s="56"/>
      <c r="AW63" s="56"/>
      <c r="AX63" s="56"/>
      <c r="AY63" s="56" t="s">
        <v>766</v>
      </c>
      <c r="AZ63" s="63">
        <v>40.42</v>
      </c>
      <c r="BA63" s="56" t="s">
        <v>767</v>
      </c>
    </row>
    <row r="64" spans="1:53" hidden="1" x14ac:dyDescent="0.2">
      <c r="B64" s="56" t="s">
        <v>713</v>
      </c>
      <c r="C64" s="56" t="s">
        <v>892</v>
      </c>
      <c r="D64" s="56" t="s">
        <v>893</v>
      </c>
      <c r="E64" s="56" t="s">
        <v>894</v>
      </c>
      <c r="F64" s="56">
        <v>80</v>
      </c>
      <c r="G64" s="56" t="s">
        <v>756</v>
      </c>
      <c r="H64" s="56"/>
      <c r="I64" s="63">
        <v>323.89999999999998</v>
      </c>
      <c r="J64" s="63">
        <v>10.31</v>
      </c>
      <c r="K64" s="56" t="s">
        <v>895</v>
      </c>
      <c r="L64" s="56" t="s">
        <v>719</v>
      </c>
      <c r="M64" s="56"/>
      <c r="N64" s="56" t="s">
        <v>720</v>
      </c>
      <c r="O64" s="64">
        <v>1.9729999999999999</v>
      </c>
      <c r="P64" s="64">
        <v>1.9729999999999999</v>
      </c>
      <c r="Q64" s="64">
        <v>2.0489999999999999</v>
      </c>
      <c r="R64" s="56">
        <v>4</v>
      </c>
      <c r="S64" s="63">
        <v>24.76</v>
      </c>
      <c r="T64" s="56" t="s">
        <v>721</v>
      </c>
      <c r="U64" s="56" t="s">
        <v>908</v>
      </c>
      <c r="V64" s="56" t="s">
        <v>723</v>
      </c>
      <c r="W64" s="56" t="s">
        <v>897</v>
      </c>
      <c r="X64" s="56" t="s">
        <v>898</v>
      </c>
      <c r="Y64" s="56"/>
      <c r="Z64" s="56"/>
      <c r="AA64" s="56" t="s">
        <v>727</v>
      </c>
      <c r="AB64" s="56"/>
      <c r="AC64" s="56"/>
      <c r="AD64" s="65">
        <v>0</v>
      </c>
      <c r="AE64" s="56" t="s">
        <v>729</v>
      </c>
      <c r="AF64" s="56" t="s">
        <v>739</v>
      </c>
      <c r="AG64" s="56" t="s">
        <v>822</v>
      </c>
      <c r="AH64" s="56" t="s">
        <v>899</v>
      </c>
      <c r="AI64" s="56" t="s">
        <v>900</v>
      </c>
      <c r="AJ64" s="56"/>
      <c r="AK64" s="56"/>
      <c r="AL64" s="56"/>
      <c r="AM64" s="56"/>
      <c r="AN64" s="56"/>
      <c r="AO64" s="56"/>
      <c r="AP64" s="56" t="s">
        <v>901</v>
      </c>
      <c r="AQ64" s="56" t="s">
        <v>763</v>
      </c>
      <c r="AR64" s="56" t="s">
        <v>764</v>
      </c>
      <c r="AS64" s="56" t="s">
        <v>765</v>
      </c>
      <c r="AT64" s="56"/>
      <c r="AU64" s="56"/>
      <c r="AV64" s="56"/>
      <c r="AW64" s="56"/>
      <c r="AX64" s="56"/>
      <c r="AY64" s="56" t="s">
        <v>766</v>
      </c>
      <c r="AZ64" s="63">
        <v>81.23</v>
      </c>
      <c r="BA64" s="56" t="s">
        <v>767</v>
      </c>
    </row>
    <row r="65" spans="1:53" hidden="1" x14ac:dyDescent="0.2">
      <c r="B65" s="56" t="s">
        <v>713</v>
      </c>
      <c r="C65" s="56" t="s">
        <v>892</v>
      </c>
      <c r="D65" s="56" t="s">
        <v>893</v>
      </c>
      <c r="E65" s="56" t="s">
        <v>894</v>
      </c>
      <c r="F65" s="56">
        <v>80</v>
      </c>
      <c r="G65" s="56" t="s">
        <v>756</v>
      </c>
      <c r="H65" s="56"/>
      <c r="I65" s="63">
        <v>323.89999999999998</v>
      </c>
      <c r="J65" s="63">
        <v>10.31</v>
      </c>
      <c r="K65" s="56" t="s">
        <v>895</v>
      </c>
      <c r="L65" s="56" t="s">
        <v>719</v>
      </c>
      <c r="M65" s="56"/>
      <c r="N65" s="56" t="s">
        <v>720</v>
      </c>
      <c r="O65" s="64">
        <v>1.972</v>
      </c>
      <c r="P65" s="64">
        <v>1.972</v>
      </c>
      <c r="Q65" s="64">
        <v>1.9580000000000002</v>
      </c>
      <c r="R65" s="56">
        <v>4</v>
      </c>
      <c r="S65" s="63">
        <v>24.73</v>
      </c>
      <c r="T65" s="56" t="s">
        <v>721</v>
      </c>
      <c r="U65" s="56" t="s">
        <v>909</v>
      </c>
      <c r="V65" s="56" t="s">
        <v>723</v>
      </c>
      <c r="W65" s="56" t="s">
        <v>897</v>
      </c>
      <c r="X65" s="56" t="s">
        <v>898</v>
      </c>
      <c r="Y65" s="56"/>
      <c r="Z65" s="56"/>
      <c r="AA65" s="56" t="s">
        <v>727</v>
      </c>
      <c r="AB65" s="56"/>
      <c r="AC65" s="56"/>
      <c r="AD65" s="65">
        <v>0</v>
      </c>
      <c r="AE65" s="56" t="s">
        <v>729</v>
      </c>
      <c r="AF65" s="56" t="s">
        <v>739</v>
      </c>
      <c r="AG65" s="56" t="s">
        <v>822</v>
      </c>
      <c r="AH65" s="56" t="s">
        <v>899</v>
      </c>
      <c r="AI65" s="56" t="s">
        <v>900</v>
      </c>
      <c r="AJ65" s="56"/>
      <c r="AK65" s="56"/>
      <c r="AL65" s="56"/>
      <c r="AM65" s="56"/>
      <c r="AN65" s="56"/>
      <c r="AO65" s="56"/>
      <c r="AP65" s="56" t="s">
        <v>901</v>
      </c>
      <c r="AQ65" s="56" t="s">
        <v>763</v>
      </c>
      <c r="AR65" s="56" t="s">
        <v>764</v>
      </c>
      <c r="AS65" s="56" t="s">
        <v>765</v>
      </c>
      <c r="AT65" s="56"/>
      <c r="AU65" s="56"/>
      <c r="AV65" s="56"/>
      <c r="AW65" s="56"/>
      <c r="AX65" s="56"/>
      <c r="AY65" s="56" t="s">
        <v>766</v>
      </c>
      <c r="AZ65" s="63">
        <v>81.14</v>
      </c>
      <c r="BA65" s="56" t="s">
        <v>767</v>
      </c>
    </row>
    <row r="66" spans="1:53" hidden="1" x14ac:dyDescent="0.2">
      <c r="B66" s="56" t="s">
        <v>713</v>
      </c>
      <c r="C66" s="56" t="s">
        <v>892</v>
      </c>
      <c r="D66" s="56" t="s">
        <v>893</v>
      </c>
      <c r="E66" s="56" t="s">
        <v>894</v>
      </c>
      <c r="F66" s="56">
        <v>80</v>
      </c>
      <c r="G66" s="56" t="s">
        <v>756</v>
      </c>
      <c r="H66" s="56"/>
      <c r="I66" s="63">
        <v>323.89999999999998</v>
      </c>
      <c r="J66" s="63">
        <v>10.31</v>
      </c>
      <c r="K66" s="56" t="s">
        <v>895</v>
      </c>
      <c r="L66" s="56" t="s">
        <v>719</v>
      </c>
      <c r="M66" s="56"/>
      <c r="N66" s="56" t="s">
        <v>720</v>
      </c>
      <c r="O66" s="64">
        <v>0.49</v>
      </c>
      <c r="P66" s="64">
        <v>0.49</v>
      </c>
      <c r="Q66" s="64">
        <v>0.5</v>
      </c>
      <c r="R66" s="56">
        <v>1</v>
      </c>
      <c r="S66" s="63">
        <v>6.14</v>
      </c>
      <c r="T66" s="56" t="s">
        <v>721</v>
      </c>
      <c r="U66" s="56" t="s">
        <v>910</v>
      </c>
      <c r="V66" s="56" t="s">
        <v>723</v>
      </c>
      <c r="W66" s="56" t="s">
        <v>897</v>
      </c>
      <c r="X66" s="56" t="s">
        <v>911</v>
      </c>
      <c r="Y66" s="56"/>
      <c r="Z66" s="56"/>
      <c r="AA66" s="56" t="s">
        <v>727</v>
      </c>
      <c r="AB66" s="56"/>
      <c r="AC66" s="56"/>
      <c r="AD66" s="65">
        <v>0</v>
      </c>
      <c r="AE66" s="56" t="s">
        <v>729</v>
      </c>
      <c r="AF66" s="56" t="s">
        <v>739</v>
      </c>
      <c r="AG66" s="56" t="s">
        <v>822</v>
      </c>
      <c r="AH66" s="56" t="s">
        <v>899</v>
      </c>
      <c r="AI66" s="56" t="s">
        <v>900</v>
      </c>
      <c r="AJ66" s="56"/>
      <c r="AK66" s="56"/>
      <c r="AL66" s="56"/>
      <c r="AM66" s="56"/>
      <c r="AN66" s="56"/>
      <c r="AO66" s="56"/>
      <c r="AP66" s="56" t="s">
        <v>901</v>
      </c>
      <c r="AQ66" s="56" t="s">
        <v>763</v>
      </c>
      <c r="AR66" s="56" t="s">
        <v>764</v>
      </c>
      <c r="AS66" s="56" t="s">
        <v>765</v>
      </c>
      <c r="AT66" s="56"/>
      <c r="AU66" s="56"/>
      <c r="AV66" s="56"/>
      <c r="AW66" s="56"/>
      <c r="AX66" s="56"/>
      <c r="AY66" s="56" t="s">
        <v>766</v>
      </c>
      <c r="AZ66" s="63">
        <v>20.14</v>
      </c>
      <c r="BA66" s="56" t="s">
        <v>767</v>
      </c>
    </row>
    <row r="67" spans="1:53" hidden="1" x14ac:dyDescent="0.2">
      <c r="B67" s="56" t="s">
        <v>713</v>
      </c>
      <c r="C67" s="56" t="s">
        <v>892</v>
      </c>
      <c r="D67" s="56" t="s">
        <v>893</v>
      </c>
      <c r="E67" s="56" t="s">
        <v>894</v>
      </c>
      <c r="F67" s="56">
        <v>80</v>
      </c>
      <c r="G67" s="56" t="s">
        <v>756</v>
      </c>
      <c r="H67" s="56"/>
      <c r="I67" s="63">
        <v>323.89999999999998</v>
      </c>
      <c r="J67" s="63">
        <v>10.31</v>
      </c>
      <c r="K67" s="56" t="s">
        <v>895</v>
      </c>
      <c r="L67" s="56" t="s">
        <v>719</v>
      </c>
      <c r="M67" s="56"/>
      <c r="N67" s="56" t="s">
        <v>720</v>
      </c>
      <c r="O67" s="64">
        <v>1.992</v>
      </c>
      <c r="P67" s="64">
        <v>1.992</v>
      </c>
      <c r="Q67" s="64">
        <v>1.99</v>
      </c>
      <c r="R67" s="56">
        <v>4</v>
      </c>
      <c r="S67" s="63">
        <v>24.98</v>
      </c>
      <c r="T67" s="56" t="s">
        <v>721</v>
      </c>
      <c r="U67" s="56" t="s">
        <v>912</v>
      </c>
      <c r="V67" s="56" t="s">
        <v>723</v>
      </c>
      <c r="W67" s="56" t="s">
        <v>897</v>
      </c>
      <c r="X67" s="56" t="s">
        <v>911</v>
      </c>
      <c r="Y67" s="56"/>
      <c r="Z67" s="56"/>
      <c r="AA67" s="56" t="s">
        <v>727</v>
      </c>
      <c r="AB67" s="56"/>
      <c r="AC67" s="56"/>
      <c r="AD67" s="65">
        <v>0</v>
      </c>
      <c r="AE67" s="56" t="s">
        <v>729</v>
      </c>
      <c r="AF67" s="56" t="s">
        <v>739</v>
      </c>
      <c r="AG67" s="56" t="s">
        <v>822</v>
      </c>
      <c r="AH67" s="56" t="s">
        <v>899</v>
      </c>
      <c r="AI67" s="56" t="s">
        <v>900</v>
      </c>
      <c r="AJ67" s="56"/>
      <c r="AK67" s="56"/>
      <c r="AL67" s="56"/>
      <c r="AM67" s="56"/>
      <c r="AN67" s="56"/>
      <c r="AO67" s="56"/>
      <c r="AP67" s="56" t="s">
        <v>901</v>
      </c>
      <c r="AQ67" s="56" t="s">
        <v>763</v>
      </c>
      <c r="AR67" s="56" t="s">
        <v>764</v>
      </c>
      <c r="AS67" s="56" t="s">
        <v>765</v>
      </c>
      <c r="AT67" s="56"/>
      <c r="AU67" s="56"/>
      <c r="AV67" s="56"/>
      <c r="AW67" s="56"/>
      <c r="AX67" s="56"/>
      <c r="AY67" s="56" t="s">
        <v>766</v>
      </c>
      <c r="AZ67" s="63">
        <v>81.96</v>
      </c>
      <c r="BA67" s="56" t="s">
        <v>767</v>
      </c>
    </row>
    <row r="68" spans="1:53" hidden="1" x14ac:dyDescent="0.2">
      <c r="B68" s="56" t="s">
        <v>713</v>
      </c>
      <c r="C68" s="56" t="s">
        <v>892</v>
      </c>
      <c r="D68" s="56" t="s">
        <v>893</v>
      </c>
      <c r="E68" s="56" t="s">
        <v>894</v>
      </c>
      <c r="F68" s="56">
        <v>80</v>
      </c>
      <c r="G68" s="56" t="s">
        <v>756</v>
      </c>
      <c r="H68" s="56"/>
      <c r="I68" s="63">
        <v>323.89999999999998</v>
      </c>
      <c r="J68" s="63">
        <v>10.31</v>
      </c>
      <c r="K68" s="56" t="s">
        <v>895</v>
      </c>
      <c r="L68" s="56" t="s">
        <v>719</v>
      </c>
      <c r="M68" s="56"/>
      <c r="N68" s="56" t="s">
        <v>720</v>
      </c>
      <c r="O68" s="64">
        <v>1.9929999999999999</v>
      </c>
      <c r="P68" s="64">
        <v>1.9929999999999999</v>
      </c>
      <c r="Q68" s="64">
        <v>1.9830000000000001</v>
      </c>
      <c r="R68" s="56">
        <v>4</v>
      </c>
      <c r="S68" s="63">
        <v>25</v>
      </c>
      <c r="T68" s="56" t="s">
        <v>721</v>
      </c>
      <c r="U68" s="56" t="s">
        <v>913</v>
      </c>
      <c r="V68" s="56" t="s">
        <v>723</v>
      </c>
      <c r="W68" s="56" t="s">
        <v>897</v>
      </c>
      <c r="X68" s="56" t="s">
        <v>911</v>
      </c>
      <c r="Y68" s="56" t="s">
        <v>898</v>
      </c>
      <c r="Z68" s="56"/>
      <c r="AA68" s="56" t="s">
        <v>727</v>
      </c>
      <c r="AB68" s="56" t="s">
        <v>727</v>
      </c>
      <c r="AC68" s="56"/>
      <c r="AD68" s="65">
        <v>0</v>
      </c>
      <c r="AE68" s="56" t="s">
        <v>729</v>
      </c>
      <c r="AF68" s="56" t="s">
        <v>739</v>
      </c>
      <c r="AG68" s="56" t="s">
        <v>822</v>
      </c>
      <c r="AH68" s="56" t="s">
        <v>899</v>
      </c>
      <c r="AI68" s="56" t="s">
        <v>900</v>
      </c>
      <c r="AJ68" s="56"/>
      <c r="AK68" s="56"/>
      <c r="AL68" s="56"/>
      <c r="AM68" s="56"/>
      <c r="AN68" s="56"/>
      <c r="AO68" s="56"/>
      <c r="AP68" s="56" t="s">
        <v>901</v>
      </c>
      <c r="AQ68" s="56" t="s">
        <v>763</v>
      </c>
      <c r="AR68" s="56" t="s">
        <v>764</v>
      </c>
      <c r="AS68" s="56" t="s">
        <v>765</v>
      </c>
      <c r="AT68" s="56"/>
      <c r="AU68" s="56"/>
      <c r="AV68" s="56"/>
      <c r="AW68" s="56"/>
      <c r="AX68" s="56"/>
      <c r="AY68" s="56" t="s">
        <v>766</v>
      </c>
      <c r="AZ68" s="63">
        <v>82.02</v>
      </c>
      <c r="BA68" s="56" t="s">
        <v>767</v>
      </c>
    </row>
    <row r="69" spans="1:53" hidden="1" x14ac:dyDescent="0.2">
      <c r="B69" s="56" t="s">
        <v>713</v>
      </c>
      <c r="C69" s="56" t="s">
        <v>892</v>
      </c>
      <c r="D69" s="56" t="s">
        <v>893</v>
      </c>
      <c r="E69" s="56" t="s">
        <v>894</v>
      </c>
      <c r="F69" s="56">
        <v>80</v>
      </c>
      <c r="G69" s="56" t="s">
        <v>756</v>
      </c>
      <c r="H69" s="56"/>
      <c r="I69" s="63">
        <v>323.89999999999998</v>
      </c>
      <c r="J69" s="63">
        <v>10.31</v>
      </c>
      <c r="K69" s="56" t="s">
        <v>895</v>
      </c>
      <c r="L69" s="56" t="s">
        <v>719</v>
      </c>
      <c r="M69" s="56"/>
      <c r="N69" s="56" t="s">
        <v>720</v>
      </c>
      <c r="O69" s="64">
        <v>1.002</v>
      </c>
      <c r="P69" s="64">
        <v>1.002</v>
      </c>
      <c r="Q69" s="64">
        <v>0.999</v>
      </c>
      <c r="R69" s="56">
        <v>2</v>
      </c>
      <c r="S69" s="63">
        <v>12.56</v>
      </c>
      <c r="T69" s="56" t="s">
        <v>721</v>
      </c>
      <c r="U69" s="56" t="s">
        <v>914</v>
      </c>
      <c r="V69" s="56" t="s">
        <v>723</v>
      </c>
      <c r="W69" s="56" t="s">
        <v>897</v>
      </c>
      <c r="X69" s="56" t="s">
        <v>911</v>
      </c>
      <c r="Y69" s="56"/>
      <c r="Z69" s="56"/>
      <c r="AA69" s="56" t="s">
        <v>727</v>
      </c>
      <c r="AB69" s="56"/>
      <c r="AC69" s="56"/>
      <c r="AD69" s="65">
        <v>0</v>
      </c>
      <c r="AE69" s="56" t="s">
        <v>729</v>
      </c>
      <c r="AF69" s="56" t="s">
        <v>739</v>
      </c>
      <c r="AG69" s="56" t="s">
        <v>822</v>
      </c>
      <c r="AH69" s="56" t="s">
        <v>899</v>
      </c>
      <c r="AI69" s="56" t="s">
        <v>900</v>
      </c>
      <c r="AJ69" s="56"/>
      <c r="AK69" s="56"/>
      <c r="AL69" s="56"/>
      <c r="AM69" s="56"/>
      <c r="AN69" s="56"/>
      <c r="AO69" s="56"/>
      <c r="AP69" s="56" t="s">
        <v>901</v>
      </c>
      <c r="AQ69" s="56" t="s">
        <v>763</v>
      </c>
      <c r="AR69" s="56" t="s">
        <v>764</v>
      </c>
      <c r="AS69" s="56" t="s">
        <v>765</v>
      </c>
      <c r="AT69" s="56"/>
      <c r="AU69" s="56"/>
      <c r="AV69" s="56"/>
      <c r="AW69" s="56"/>
      <c r="AX69" s="56"/>
      <c r="AY69" s="56" t="s">
        <v>766</v>
      </c>
      <c r="AZ69" s="63">
        <v>41.21</v>
      </c>
      <c r="BA69" s="56" t="s">
        <v>767</v>
      </c>
    </row>
    <row r="70" spans="1:53" hidden="1" x14ac:dyDescent="0.2">
      <c r="B70" s="56" t="s">
        <v>713</v>
      </c>
      <c r="C70" s="56" t="s">
        <v>892</v>
      </c>
      <c r="D70" s="56" t="s">
        <v>893</v>
      </c>
      <c r="E70" s="56" t="s">
        <v>894</v>
      </c>
      <c r="F70" s="56">
        <v>80</v>
      </c>
      <c r="G70" s="56" t="s">
        <v>756</v>
      </c>
      <c r="H70" s="56"/>
      <c r="I70" s="63">
        <v>323.89999999999998</v>
      </c>
      <c r="J70" s="63">
        <v>10.31</v>
      </c>
      <c r="K70" s="56" t="s">
        <v>895</v>
      </c>
      <c r="L70" s="56" t="s">
        <v>719</v>
      </c>
      <c r="M70" s="56"/>
      <c r="N70" s="56" t="s">
        <v>720</v>
      </c>
      <c r="O70" s="64">
        <v>1.9790000000000001</v>
      </c>
      <c r="P70" s="64">
        <v>1.9790000000000001</v>
      </c>
      <c r="Q70" s="64">
        <v>1.972</v>
      </c>
      <c r="R70" s="56">
        <v>4</v>
      </c>
      <c r="S70" s="63">
        <v>24.82</v>
      </c>
      <c r="T70" s="56" t="s">
        <v>721</v>
      </c>
      <c r="U70" s="56" t="s">
        <v>915</v>
      </c>
      <c r="V70" s="56" t="s">
        <v>723</v>
      </c>
      <c r="W70" s="56" t="s">
        <v>897</v>
      </c>
      <c r="X70" s="56" t="s">
        <v>911</v>
      </c>
      <c r="Y70" s="56"/>
      <c r="Z70" s="56"/>
      <c r="AA70" s="56" t="s">
        <v>727</v>
      </c>
      <c r="AB70" s="56"/>
      <c r="AC70" s="56"/>
      <c r="AD70" s="65">
        <v>0</v>
      </c>
      <c r="AE70" s="56" t="s">
        <v>729</v>
      </c>
      <c r="AF70" s="56" t="s">
        <v>739</v>
      </c>
      <c r="AG70" s="56" t="s">
        <v>822</v>
      </c>
      <c r="AH70" s="56" t="s">
        <v>899</v>
      </c>
      <c r="AI70" s="56" t="s">
        <v>900</v>
      </c>
      <c r="AJ70" s="56"/>
      <c r="AK70" s="56"/>
      <c r="AL70" s="56"/>
      <c r="AM70" s="56"/>
      <c r="AN70" s="56"/>
      <c r="AO70" s="56"/>
      <c r="AP70" s="56" t="s">
        <v>901</v>
      </c>
      <c r="AQ70" s="56" t="s">
        <v>763</v>
      </c>
      <c r="AR70" s="56" t="s">
        <v>764</v>
      </c>
      <c r="AS70" s="56" t="s">
        <v>765</v>
      </c>
      <c r="AT70" s="56"/>
      <c r="AU70" s="56"/>
      <c r="AV70" s="56"/>
      <c r="AW70" s="56"/>
      <c r="AX70" s="56"/>
      <c r="AY70" s="56" t="s">
        <v>766</v>
      </c>
      <c r="AZ70" s="63">
        <v>81.430000000000007</v>
      </c>
      <c r="BA70" s="56" t="s">
        <v>767</v>
      </c>
    </row>
    <row r="71" spans="1:53" hidden="1" x14ac:dyDescent="0.2">
      <c r="B71" s="56" t="s">
        <v>713</v>
      </c>
      <c r="C71" s="56" t="s">
        <v>892</v>
      </c>
      <c r="D71" s="56" t="s">
        <v>893</v>
      </c>
      <c r="E71" s="56" t="s">
        <v>894</v>
      </c>
      <c r="F71" s="56">
        <v>80</v>
      </c>
      <c r="G71" s="56" t="s">
        <v>756</v>
      </c>
      <c r="H71" s="56"/>
      <c r="I71" s="63">
        <v>323.89999999999998</v>
      </c>
      <c r="J71" s="63">
        <v>10.31</v>
      </c>
      <c r="K71" s="56" t="s">
        <v>895</v>
      </c>
      <c r="L71" s="56" t="s">
        <v>719</v>
      </c>
      <c r="M71" s="56"/>
      <c r="N71" s="56" t="s">
        <v>720</v>
      </c>
      <c r="O71" s="64">
        <v>1.0069999999999999</v>
      </c>
      <c r="P71" s="64">
        <v>1.0069999999999999</v>
      </c>
      <c r="Q71" s="64">
        <v>1.006</v>
      </c>
      <c r="R71" s="56">
        <v>2</v>
      </c>
      <c r="S71" s="63">
        <v>12.63</v>
      </c>
      <c r="T71" s="56" t="s">
        <v>721</v>
      </c>
      <c r="U71" s="56" t="s">
        <v>916</v>
      </c>
      <c r="V71" s="56" t="s">
        <v>723</v>
      </c>
      <c r="W71" s="56" t="s">
        <v>897</v>
      </c>
      <c r="X71" s="56" t="s">
        <v>911</v>
      </c>
      <c r="Y71" s="56"/>
      <c r="Z71" s="56"/>
      <c r="AA71" s="56" t="s">
        <v>727</v>
      </c>
      <c r="AB71" s="56"/>
      <c r="AC71" s="56"/>
      <c r="AD71" s="65">
        <v>0</v>
      </c>
      <c r="AE71" s="56" t="s">
        <v>729</v>
      </c>
      <c r="AF71" s="56" t="s">
        <v>739</v>
      </c>
      <c r="AG71" s="56" t="s">
        <v>822</v>
      </c>
      <c r="AH71" s="56" t="s">
        <v>899</v>
      </c>
      <c r="AI71" s="56" t="s">
        <v>900</v>
      </c>
      <c r="AJ71" s="56"/>
      <c r="AK71" s="56"/>
      <c r="AL71" s="56"/>
      <c r="AM71" s="56"/>
      <c r="AN71" s="56"/>
      <c r="AO71" s="56"/>
      <c r="AP71" s="56" t="s">
        <v>901</v>
      </c>
      <c r="AQ71" s="56" t="s">
        <v>763</v>
      </c>
      <c r="AR71" s="56" t="s">
        <v>764</v>
      </c>
      <c r="AS71" s="56" t="s">
        <v>765</v>
      </c>
      <c r="AT71" s="56"/>
      <c r="AU71" s="56"/>
      <c r="AV71" s="56"/>
      <c r="AW71" s="56"/>
      <c r="AX71" s="56"/>
      <c r="AY71" s="56" t="s">
        <v>766</v>
      </c>
      <c r="AZ71" s="63">
        <v>41.44</v>
      </c>
      <c r="BA71" s="56" t="s">
        <v>767</v>
      </c>
    </row>
    <row r="72" spans="1:53" hidden="1" x14ac:dyDescent="0.2">
      <c r="B72" s="56" t="s">
        <v>713</v>
      </c>
      <c r="C72" s="56" t="s">
        <v>892</v>
      </c>
      <c r="D72" s="56" t="s">
        <v>893</v>
      </c>
      <c r="E72" s="56" t="s">
        <v>894</v>
      </c>
      <c r="F72" s="56">
        <v>80</v>
      </c>
      <c r="G72" s="56" t="s">
        <v>756</v>
      </c>
      <c r="H72" s="56"/>
      <c r="I72" s="63">
        <v>323.89999999999998</v>
      </c>
      <c r="J72" s="63">
        <v>10.31</v>
      </c>
      <c r="K72" s="56" t="s">
        <v>895</v>
      </c>
      <c r="L72" s="56" t="s">
        <v>719</v>
      </c>
      <c r="M72" s="56"/>
      <c r="N72" s="56" t="s">
        <v>720</v>
      </c>
      <c r="O72" s="64">
        <v>0.52500000000000002</v>
      </c>
      <c r="P72" s="64">
        <v>0.52500000000000002</v>
      </c>
      <c r="Q72" s="64">
        <v>0.51700000000000002</v>
      </c>
      <c r="R72" s="56">
        <v>1</v>
      </c>
      <c r="S72" s="63">
        <v>6.58</v>
      </c>
      <c r="T72" s="56" t="s">
        <v>721</v>
      </c>
      <c r="U72" s="56" t="s">
        <v>917</v>
      </c>
      <c r="V72" s="56" t="s">
        <v>723</v>
      </c>
      <c r="W72" s="56" t="s">
        <v>897</v>
      </c>
      <c r="X72" s="56" t="s">
        <v>911</v>
      </c>
      <c r="Y72" s="56"/>
      <c r="Z72" s="56"/>
      <c r="AA72" s="56" t="s">
        <v>727</v>
      </c>
      <c r="AB72" s="56"/>
      <c r="AC72" s="56"/>
      <c r="AD72" s="65">
        <v>0</v>
      </c>
      <c r="AE72" s="56" t="s">
        <v>729</v>
      </c>
      <c r="AF72" s="56" t="s">
        <v>739</v>
      </c>
      <c r="AG72" s="56" t="s">
        <v>822</v>
      </c>
      <c r="AH72" s="56" t="s">
        <v>899</v>
      </c>
      <c r="AI72" s="56" t="s">
        <v>900</v>
      </c>
      <c r="AJ72" s="56"/>
      <c r="AK72" s="56"/>
      <c r="AL72" s="56"/>
      <c r="AM72" s="56"/>
      <c r="AN72" s="56"/>
      <c r="AO72" s="56"/>
      <c r="AP72" s="56" t="s">
        <v>901</v>
      </c>
      <c r="AQ72" s="56" t="s">
        <v>763</v>
      </c>
      <c r="AR72" s="56" t="s">
        <v>764</v>
      </c>
      <c r="AS72" s="56" t="s">
        <v>765</v>
      </c>
      <c r="AT72" s="56"/>
      <c r="AU72" s="56"/>
      <c r="AV72" s="56"/>
      <c r="AW72" s="56"/>
      <c r="AX72" s="56"/>
      <c r="AY72" s="56" t="s">
        <v>766</v>
      </c>
      <c r="AZ72" s="63">
        <v>21.59</v>
      </c>
      <c r="BA72" s="56" t="s">
        <v>767</v>
      </c>
    </row>
    <row r="73" spans="1:53" hidden="1" x14ac:dyDescent="0.2">
      <c r="B73" s="56" t="s">
        <v>713</v>
      </c>
      <c r="C73" s="56" t="s">
        <v>892</v>
      </c>
      <c r="D73" s="56" t="s">
        <v>893</v>
      </c>
      <c r="E73" s="56" t="s">
        <v>894</v>
      </c>
      <c r="F73" s="56">
        <v>80</v>
      </c>
      <c r="G73" s="56" t="s">
        <v>756</v>
      </c>
      <c r="H73" s="56"/>
      <c r="I73" s="63">
        <v>323.89999999999998</v>
      </c>
      <c r="J73" s="63">
        <v>10.31</v>
      </c>
      <c r="K73" s="56" t="s">
        <v>895</v>
      </c>
      <c r="L73" s="56" t="s">
        <v>719</v>
      </c>
      <c r="M73" s="56"/>
      <c r="N73" s="56" t="s">
        <v>720</v>
      </c>
      <c r="O73" s="64">
        <v>2.0339999999999998</v>
      </c>
      <c r="P73" s="64">
        <v>2.0339999999999998</v>
      </c>
      <c r="Q73" s="64">
        <v>2.0230000000000001</v>
      </c>
      <c r="R73" s="56">
        <v>4</v>
      </c>
      <c r="S73" s="63">
        <v>25.51</v>
      </c>
      <c r="T73" s="56" t="s">
        <v>721</v>
      </c>
      <c r="U73" s="56" t="s">
        <v>918</v>
      </c>
      <c r="V73" s="56" t="s">
        <v>723</v>
      </c>
      <c r="W73" s="56" t="s">
        <v>897</v>
      </c>
      <c r="X73" s="56" t="s">
        <v>911</v>
      </c>
      <c r="Y73" s="56"/>
      <c r="Z73" s="56"/>
      <c r="AA73" s="56" t="s">
        <v>727</v>
      </c>
      <c r="AB73" s="56"/>
      <c r="AC73" s="56"/>
      <c r="AD73" s="65">
        <v>0</v>
      </c>
      <c r="AE73" s="56" t="s">
        <v>729</v>
      </c>
      <c r="AF73" s="56" t="s">
        <v>739</v>
      </c>
      <c r="AG73" s="56" t="s">
        <v>822</v>
      </c>
      <c r="AH73" s="56" t="s">
        <v>899</v>
      </c>
      <c r="AI73" s="56" t="s">
        <v>900</v>
      </c>
      <c r="AJ73" s="56"/>
      <c r="AK73" s="56"/>
      <c r="AL73" s="56"/>
      <c r="AM73" s="56"/>
      <c r="AN73" s="56"/>
      <c r="AO73" s="56"/>
      <c r="AP73" s="56" t="s">
        <v>901</v>
      </c>
      <c r="AQ73" s="56" t="s">
        <v>763</v>
      </c>
      <c r="AR73" s="56" t="s">
        <v>764</v>
      </c>
      <c r="AS73" s="56" t="s">
        <v>765</v>
      </c>
      <c r="AT73" s="56"/>
      <c r="AU73" s="56"/>
      <c r="AV73" s="56"/>
      <c r="AW73" s="56"/>
      <c r="AX73" s="56"/>
      <c r="AY73" s="56" t="s">
        <v>766</v>
      </c>
      <c r="AZ73" s="63">
        <v>83.69</v>
      </c>
      <c r="BA73" s="56" t="s">
        <v>767</v>
      </c>
    </row>
    <row r="74" spans="1:53" hidden="1" x14ac:dyDescent="0.2">
      <c r="B74" s="56" t="s">
        <v>713</v>
      </c>
      <c r="C74" s="56" t="s">
        <v>892</v>
      </c>
      <c r="D74" s="56" t="s">
        <v>893</v>
      </c>
      <c r="E74" s="56" t="s">
        <v>894</v>
      </c>
      <c r="F74" s="56">
        <v>80</v>
      </c>
      <c r="G74" s="56" t="s">
        <v>756</v>
      </c>
      <c r="H74" s="56"/>
      <c r="I74" s="63">
        <v>323.89999999999998</v>
      </c>
      <c r="J74" s="63">
        <v>10.31</v>
      </c>
      <c r="K74" s="56" t="s">
        <v>895</v>
      </c>
      <c r="L74" s="56" t="s">
        <v>719</v>
      </c>
      <c r="M74" s="56"/>
      <c r="N74" s="56" t="s">
        <v>720</v>
      </c>
      <c r="O74" s="64">
        <v>0.49100000000000005</v>
      </c>
      <c r="P74" s="64">
        <v>0.49100000000000005</v>
      </c>
      <c r="Q74" s="64">
        <v>0.498</v>
      </c>
      <c r="R74" s="56">
        <v>1</v>
      </c>
      <c r="S74" s="63">
        <v>6.16</v>
      </c>
      <c r="T74" s="56" t="s">
        <v>721</v>
      </c>
      <c r="U74" s="56" t="s">
        <v>919</v>
      </c>
      <c r="V74" s="56" t="s">
        <v>723</v>
      </c>
      <c r="W74" s="56" t="s">
        <v>897</v>
      </c>
      <c r="X74" s="56" t="s">
        <v>911</v>
      </c>
      <c r="Y74" s="56"/>
      <c r="Z74" s="56"/>
      <c r="AA74" s="56" t="s">
        <v>727</v>
      </c>
      <c r="AB74" s="56"/>
      <c r="AC74" s="56"/>
      <c r="AD74" s="65">
        <v>0</v>
      </c>
      <c r="AE74" s="56" t="s">
        <v>729</v>
      </c>
      <c r="AF74" s="56" t="s">
        <v>739</v>
      </c>
      <c r="AG74" s="56" t="s">
        <v>822</v>
      </c>
      <c r="AH74" s="56" t="s">
        <v>899</v>
      </c>
      <c r="AI74" s="56" t="s">
        <v>900</v>
      </c>
      <c r="AJ74" s="56"/>
      <c r="AK74" s="56"/>
      <c r="AL74" s="56"/>
      <c r="AM74" s="56"/>
      <c r="AN74" s="56"/>
      <c r="AO74" s="56"/>
      <c r="AP74" s="56" t="s">
        <v>901</v>
      </c>
      <c r="AQ74" s="56" t="s">
        <v>763</v>
      </c>
      <c r="AR74" s="56" t="s">
        <v>764</v>
      </c>
      <c r="AS74" s="56" t="s">
        <v>765</v>
      </c>
      <c r="AT74" s="56"/>
      <c r="AU74" s="56"/>
      <c r="AV74" s="56"/>
      <c r="AW74" s="56"/>
      <c r="AX74" s="56"/>
      <c r="AY74" s="56" t="s">
        <v>766</v>
      </c>
      <c r="AZ74" s="63">
        <v>20.21</v>
      </c>
      <c r="BA74" s="56" t="s">
        <v>767</v>
      </c>
    </row>
    <row r="75" spans="1:53" hidden="1" x14ac:dyDescent="0.2">
      <c r="B75" s="56" t="s">
        <v>713</v>
      </c>
      <c r="C75" s="56" t="s">
        <v>892</v>
      </c>
      <c r="D75" s="56" t="s">
        <v>893</v>
      </c>
      <c r="E75" s="56" t="s">
        <v>894</v>
      </c>
      <c r="F75" s="56">
        <v>80</v>
      </c>
      <c r="G75" s="56" t="s">
        <v>756</v>
      </c>
      <c r="H75" s="56"/>
      <c r="I75" s="63">
        <v>323.89999999999998</v>
      </c>
      <c r="J75" s="63">
        <v>10.31</v>
      </c>
      <c r="K75" s="56" t="s">
        <v>895</v>
      </c>
      <c r="L75" s="56" t="s">
        <v>719</v>
      </c>
      <c r="M75" s="56"/>
      <c r="N75" s="56" t="s">
        <v>720</v>
      </c>
      <c r="O75" s="64">
        <v>0.505</v>
      </c>
      <c r="P75" s="64">
        <v>0.505</v>
      </c>
      <c r="Q75" s="64">
        <v>0.51100000000000001</v>
      </c>
      <c r="R75" s="56">
        <v>1</v>
      </c>
      <c r="S75" s="63">
        <v>6.33</v>
      </c>
      <c r="T75" s="56" t="s">
        <v>721</v>
      </c>
      <c r="U75" s="56" t="s">
        <v>920</v>
      </c>
      <c r="V75" s="56" t="s">
        <v>723</v>
      </c>
      <c r="W75" s="56" t="s">
        <v>921</v>
      </c>
      <c r="X75" s="56" t="s">
        <v>911</v>
      </c>
      <c r="Y75" s="56"/>
      <c r="Z75" s="56"/>
      <c r="AA75" s="56" t="s">
        <v>727</v>
      </c>
      <c r="AB75" s="56"/>
      <c r="AC75" s="56"/>
      <c r="AD75" s="65">
        <v>0</v>
      </c>
      <c r="AE75" s="56" t="s">
        <v>729</v>
      </c>
      <c r="AF75" s="56" t="s">
        <v>739</v>
      </c>
      <c r="AG75" s="56" t="s">
        <v>822</v>
      </c>
      <c r="AH75" s="56" t="s">
        <v>899</v>
      </c>
      <c r="AI75" s="56" t="s">
        <v>922</v>
      </c>
      <c r="AJ75" s="56"/>
      <c r="AK75" s="56"/>
      <c r="AL75" s="56"/>
      <c r="AM75" s="56"/>
      <c r="AN75" s="56"/>
      <c r="AO75" s="56"/>
      <c r="AP75" s="56" t="s">
        <v>901</v>
      </c>
      <c r="AQ75" s="56" t="s">
        <v>763</v>
      </c>
      <c r="AR75" s="56" t="s">
        <v>764</v>
      </c>
      <c r="AS75" s="56" t="s">
        <v>765</v>
      </c>
      <c r="AT75" s="56"/>
      <c r="AU75" s="56"/>
      <c r="AV75" s="56"/>
      <c r="AW75" s="56"/>
      <c r="AX75" s="56"/>
      <c r="AY75" s="56" t="s">
        <v>766</v>
      </c>
      <c r="AZ75" s="63">
        <v>20.77</v>
      </c>
      <c r="BA75" s="56" t="s">
        <v>767</v>
      </c>
    </row>
    <row r="76" spans="1:53" hidden="1" x14ac:dyDescent="0.2">
      <c r="B76" s="56" t="s">
        <v>713</v>
      </c>
      <c r="C76" s="56" t="s">
        <v>892</v>
      </c>
      <c r="D76" s="56" t="s">
        <v>893</v>
      </c>
      <c r="E76" s="56" t="s">
        <v>894</v>
      </c>
      <c r="F76" s="56">
        <v>80</v>
      </c>
      <c r="G76" s="56" t="s">
        <v>756</v>
      </c>
      <c r="H76" s="56"/>
      <c r="I76" s="63">
        <v>323.89999999999998</v>
      </c>
      <c r="J76" s="63">
        <v>10.31</v>
      </c>
      <c r="K76" s="56" t="s">
        <v>895</v>
      </c>
      <c r="L76" s="56" t="s">
        <v>719</v>
      </c>
      <c r="M76" s="56"/>
      <c r="N76" s="56" t="s">
        <v>720</v>
      </c>
      <c r="O76" s="64">
        <v>0.497</v>
      </c>
      <c r="P76" s="64">
        <v>0.497</v>
      </c>
      <c r="Q76" s="64">
        <v>0.501</v>
      </c>
      <c r="R76" s="56">
        <v>1</v>
      </c>
      <c r="S76" s="63">
        <v>6.23</v>
      </c>
      <c r="T76" s="56" t="s">
        <v>721</v>
      </c>
      <c r="U76" s="56" t="s">
        <v>923</v>
      </c>
      <c r="V76" s="56" t="s">
        <v>723</v>
      </c>
      <c r="W76" s="56" t="s">
        <v>924</v>
      </c>
      <c r="X76" s="56" t="s">
        <v>898</v>
      </c>
      <c r="Y76" s="56"/>
      <c r="Z76" s="56"/>
      <c r="AA76" s="56" t="s">
        <v>727</v>
      </c>
      <c r="AB76" s="56"/>
      <c r="AC76" s="56"/>
      <c r="AD76" s="65">
        <v>0</v>
      </c>
      <c r="AE76" s="56" t="s">
        <v>729</v>
      </c>
      <c r="AF76" s="56" t="s">
        <v>739</v>
      </c>
      <c r="AG76" s="56" t="s">
        <v>775</v>
      </c>
      <c r="AH76" s="56" t="s">
        <v>925</v>
      </c>
      <c r="AI76" s="56"/>
      <c r="AJ76" s="56"/>
      <c r="AK76" s="56"/>
      <c r="AL76" s="56"/>
      <c r="AM76" s="56"/>
      <c r="AN76" s="56"/>
      <c r="AO76" s="56"/>
      <c r="AP76" s="56" t="s">
        <v>901</v>
      </c>
      <c r="AQ76" s="56" t="s">
        <v>763</v>
      </c>
      <c r="AR76" s="56" t="s">
        <v>764</v>
      </c>
      <c r="AS76" s="56" t="s">
        <v>765</v>
      </c>
      <c r="AT76" s="56"/>
      <c r="AU76" s="56"/>
      <c r="AV76" s="56"/>
      <c r="AW76" s="56"/>
      <c r="AX76" s="56"/>
      <c r="AY76" s="56" t="s">
        <v>766</v>
      </c>
      <c r="AZ76" s="63">
        <v>20.440000000000001</v>
      </c>
      <c r="BA76" s="56" t="s">
        <v>767</v>
      </c>
    </row>
    <row r="77" spans="1:53" x14ac:dyDescent="0.2">
      <c r="A77">
        <v>1</v>
      </c>
      <c r="B77" s="56"/>
      <c r="C77" s="56"/>
      <c r="D77" s="56"/>
      <c r="E77" s="56"/>
      <c r="F77" s="56"/>
      <c r="G77" s="56"/>
      <c r="H77" s="56"/>
      <c r="I77" s="66">
        <v>323.89999999999998</v>
      </c>
      <c r="J77" s="66">
        <v>10.31</v>
      </c>
      <c r="K77" s="58" t="s">
        <v>895</v>
      </c>
      <c r="L77" s="58" t="s">
        <v>719</v>
      </c>
      <c r="M77" s="58"/>
      <c r="N77" s="56"/>
      <c r="O77" s="68">
        <f>SUM(O57:O76)</f>
        <v>25.970999999999993</v>
      </c>
      <c r="P77" s="64"/>
      <c r="Q77" s="64"/>
      <c r="R77" s="56"/>
      <c r="S77" s="63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65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63"/>
      <c r="BA77" s="56"/>
    </row>
    <row r="78" spans="1:53" hidden="1" x14ac:dyDescent="0.2">
      <c r="B78" s="56" t="s">
        <v>713</v>
      </c>
      <c r="C78" s="56" t="s">
        <v>926</v>
      </c>
      <c r="D78" s="56" t="s">
        <v>927</v>
      </c>
      <c r="E78" s="56" t="s">
        <v>928</v>
      </c>
      <c r="F78" s="56">
        <v>240</v>
      </c>
      <c r="G78" s="56" t="s">
        <v>756</v>
      </c>
      <c r="H78" s="56"/>
      <c r="I78" s="63">
        <v>323.89999999999998</v>
      </c>
      <c r="J78" s="63">
        <v>12.7</v>
      </c>
      <c r="K78" s="56" t="s">
        <v>929</v>
      </c>
      <c r="L78" s="56" t="s">
        <v>719</v>
      </c>
      <c r="M78" s="56"/>
      <c r="N78" s="56" t="s">
        <v>758</v>
      </c>
      <c r="O78" s="64">
        <v>2.1960000000000002</v>
      </c>
      <c r="P78" s="64">
        <v>2.1960000000000002</v>
      </c>
      <c r="Q78" s="64">
        <v>2.202</v>
      </c>
      <c r="R78" s="56">
        <v>2</v>
      </c>
      <c r="S78" s="63">
        <v>22.53</v>
      </c>
      <c r="T78" s="56"/>
      <c r="U78" s="56" t="s">
        <v>930</v>
      </c>
      <c r="V78" s="56" t="s">
        <v>723</v>
      </c>
      <c r="W78" s="56" t="s">
        <v>931</v>
      </c>
      <c r="X78" s="56" t="s">
        <v>932</v>
      </c>
      <c r="Y78" s="56"/>
      <c r="Z78" s="56"/>
      <c r="AA78" s="56" t="s">
        <v>727</v>
      </c>
      <c r="AB78" s="56"/>
      <c r="AC78" s="56"/>
      <c r="AD78" s="65">
        <v>0</v>
      </c>
      <c r="AE78" s="56" t="s">
        <v>729</v>
      </c>
      <c r="AF78" s="56" t="s">
        <v>884</v>
      </c>
      <c r="AG78" s="56"/>
      <c r="AH78" s="56"/>
      <c r="AI78" s="56"/>
      <c r="AJ78" s="56"/>
      <c r="AK78" s="56"/>
      <c r="AL78" s="56"/>
      <c r="AM78" s="56"/>
      <c r="AN78" s="56"/>
      <c r="AO78" s="56"/>
      <c r="AP78" s="56" t="s">
        <v>933</v>
      </c>
      <c r="AQ78" s="56" t="s">
        <v>763</v>
      </c>
      <c r="AR78" s="56" t="s">
        <v>764</v>
      </c>
      <c r="AS78" s="56" t="s">
        <v>765</v>
      </c>
      <c r="AT78" s="56"/>
      <c r="AU78" s="56"/>
      <c r="AV78" s="56"/>
      <c r="AW78" s="56"/>
      <c r="AX78" s="56"/>
      <c r="AY78" s="56" t="s">
        <v>766</v>
      </c>
      <c r="AZ78" s="63">
        <v>73.92</v>
      </c>
      <c r="BA78" s="56" t="s">
        <v>767</v>
      </c>
    </row>
    <row r="79" spans="1:53" hidden="1" x14ac:dyDescent="0.2">
      <c r="B79" s="56" t="s">
        <v>713</v>
      </c>
      <c r="C79" s="56" t="s">
        <v>926</v>
      </c>
      <c r="D79" s="56" t="s">
        <v>927</v>
      </c>
      <c r="E79" s="56" t="s">
        <v>928</v>
      </c>
      <c r="F79" s="56">
        <v>240</v>
      </c>
      <c r="G79" s="56" t="s">
        <v>756</v>
      </c>
      <c r="H79" s="56"/>
      <c r="I79" s="63">
        <v>323.89999999999998</v>
      </c>
      <c r="J79" s="63">
        <v>12.7</v>
      </c>
      <c r="K79" s="56" t="s">
        <v>929</v>
      </c>
      <c r="L79" s="56" t="s">
        <v>719</v>
      </c>
      <c r="M79" s="56"/>
      <c r="N79" s="56" t="s">
        <v>758</v>
      </c>
      <c r="O79" s="64">
        <v>1.117</v>
      </c>
      <c r="P79" s="64">
        <v>1.117</v>
      </c>
      <c r="Q79" s="64">
        <v>1.1200000000000001</v>
      </c>
      <c r="R79" s="56">
        <v>1</v>
      </c>
      <c r="S79" s="63">
        <v>11.46</v>
      </c>
      <c r="T79" s="56"/>
      <c r="U79" s="56" t="s">
        <v>934</v>
      </c>
      <c r="V79" s="56" t="s">
        <v>723</v>
      </c>
      <c r="W79" s="56" t="s">
        <v>931</v>
      </c>
      <c r="X79" s="56" t="s">
        <v>932</v>
      </c>
      <c r="Y79" s="56"/>
      <c r="Z79" s="56"/>
      <c r="AA79" s="56" t="s">
        <v>727</v>
      </c>
      <c r="AB79" s="56"/>
      <c r="AC79" s="56"/>
      <c r="AD79" s="65">
        <v>0</v>
      </c>
      <c r="AE79" s="56" t="s">
        <v>729</v>
      </c>
      <c r="AF79" s="56" t="s">
        <v>935</v>
      </c>
      <c r="AG79" s="56"/>
      <c r="AH79" s="56"/>
      <c r="AI79" s="56"/>
      <c r="AJ79" s="56"/>
      <c r="AK79" s="56"/>
      <c r="AL79" s="56"/>
      <c r="AM79" s="56"/>
      <c r="AN79" s="56"/>
      <c r="AO79" s="56"/>
      <c r="AP79" s="56" t="s">
        <v>933</v>
      </c>
      <c r="AQ79" s="56" t="s">
        <v>763</v>
      </c>
      <c r="AR79" s="56" t="s">
        <v>764</v>
      </c>
      <c r="AS79" s="56" t="s">
        <v>765</v>
      </c>
      <c r="AT79" s="56"/>
      <c r="AU79" s="56"/>
      <c r="AV79" s="56"/>
      <c r="AW79" s="56"/>
      <c r="AX79" s="56"/>
      <c r="AY79" s="56" t="s">
        <v>766</v>
      </c>
      <c r="AZ79" s="63">
        <v>37.6</v>
      </c>
      <c r="BA79" s="56" t="s">
        <v>767</v>
      </c>
    </row>
    <row r="80" spans="1:53" x14ac:dyDescent="0.2">
      <c r="A80">
        <v>1</v>
      </c>
      <c r="B80" s="56"/>
      <c r="C80" s="56"/>
      <c r="D80" s="56"/>
      <c r="E80" s="56"/>
      <c r="F80" s="56"/>
      <c r="G80" s="56"/>
      <c r="H80" s="56"/>
      <c r="I80" s="66">
        <v>323.89999999999998</v>
      </c>
      <c r="J80" s="66">
        <v>12.7</v>
      </c>
      <c r="K80" s="58" t="s">
        <v>929</v>
      </c>
      <c r="L80" s="58" t="s">
        <v>719</v>
      </c>
      <c r="M80" s="58"/>
      <c r="N80" s="56"/>
      <c r="O80" s="68">
        <f>SUM(O78:O79)</f>
        <v>3.3130000000000002</v>
      </c>
      <c r="P80" s="64"/>
      <c r="Q80" s="64"/>
      <c r="R80" s="56"/>
      <c r="S80" s="63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65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63"/>
      <c r="BA80" s="56"/>
    </row>
    <row r="81" spans="1:53" hidden="1" x14ac:dyDescent="0.2">
      <c r="B81" s="56" t="s">
        <v>713</v>
      </c>
      <c r="C81" s="56" t="s">
        <v>936</v>
      </c>
      <c r="D81" s="56" t="s">
        <v>937</v>
      </c>
      <c r="E81" s="56" t="s">
        <v>938</v>
      </c>
      <c r="F81" s="56">
        <v>1</v>
      </c>
      <c r="G81" s="56" t="s">
        <v>717</v>
      </c>
      <c r="H81" s="56"/>
      <c r="I81" s="63">
        <v>325</v>
      </c>
      <c r="J81" s="63">
        <v>9</v>
      </c>
      <c r="K81" s="56" t="s">
        <v>807</v>
      </c>
      <c r="L81" s="56" t="s">
        <v>719</v>
      </c>
      <c r="M81" s="56"/>
      <c r="N81" s="56" t="s">
        <v>720</v>
      </c>
      <c r="O81" s="64">
        <v>1.458</v>
      </c>
      <c r="P81" s="64">
        <v>1.458</v>
      </c>
      <c r="Q81" s="64">
        <v>1.4590000000000001</v>
      </c>
      <c r="R81" s="56">
        <v>2</v>
      </c>
      <c r="S81" s="63">
        <v>20.79</v>
      </c>
      <c r="T81" s="56" t="s">
        <v>721</v>
      </c>
      <c r="U81" s="56" t="s">
        <v>939</v>
      </c>
      <c r="V81" s="56" t="s">
        <v>793</v>
      </c>
      <c r="W81" s="56" t="s">
        <v>940</v>
      </c>
      <c r="X81" s="56" t="s">
        <v>941</v>
      </c>
      <c r="Y81" s="56"/>
      <c r="Z81" s="56"/>
      <c r="AA81" s="56" t="s">
        <v>942</v>
      </c>
      <c r="AB81" s="56"/>
      <c r="AC81" s="56"/>
      <c r="AD81" s="65">
        <v>30036.433000000001</v>
      </c>
      <c r="AE81" s="56" t="s">
        <v>729</v>
      </c>
      <c r="AF81" s="56" t="s">
        <v>730</v>
      </c>
      <c r="AG81" s="56" t="s">
        <v>943</v>
      </c>
      <c r="AH81" s="56"/>
      <c r="AI81" s="56"/>
      <c r="AJ81" s="56"/>
      <c r="AK81" s="56"/>
      <c r="AL81" s="56"/>
      <c r="AM81" s="56"/>
      <c r="AN81" s="56"/>
      <c r="AO81" s="56"/>
      <c r="AP81" s="56" t="s">
        <v>944</v>
      </c>
      <c r="AQ81" s="56" t="s">
        <v>734</v>
      </c>
      <c r="AR81" s="56"/>
      <c r="AS81" s="56"/>
      <c r="AT81" s="56"/>
      <c r="AU81" s="56"/>
      <c r="AV81" s="56"/>
      <c r="AW81" s="56" t="s">
        <v>735</v>
      </c>
      <c r="AX81" s="56"/>
      <c r="AY81" s="56"/>
      <c r="AZ81" s="63">
        <v>68.209999999999994</v>
      </c>
      <c r="BA81" s="56"/>
    </row>
    <row r="82" spans="1:53" x14ac:dyDescent="0.2">
      <c r="A82">
        <v>1</v>
      </c>
      <c r="B82" s="56"/>
      <c r="C82" s="56"/>
      <c r="D82" s="56"/>
      <c r="E82" s="56"/>
      <c r="F82" s="56"/>
      <c r="G82" s="56"/>
      <c r="H82" s="56"/>
      <c r="I82" s="66">
        <v>325</v>
      </c>
      <c r="J82" s="66">
        <v>9</v>
      </c>
      <c r="K82" s="58" t="s">
        <v>807</v>
      </c>
      <c r="L82" s="58" t="s">
        <v>719</v>
      </c>
      <c r="M82" s="58"/>
      <c r="N82" s="56"/>
      <c r="O82" s="68">
        <f>SUM(O81)</f>
        <v>1.458</v>
      </c>
      <c r="P82" s="64"/>
      <c r="Q82" s="64"/>
      <c r="R82" s="56"/>
      <c r="S82" s="63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65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63"/>
      <c r="BA82" s="56"/>
    </row>
    <row r="83" spans="1:53" hidden="1" x14ac:dyDescent="0.2">
      <c r="B83" s="56" t="s">
        <v>713</v>
      </c>
      <c r="C83" s="56" t="s">
        <v>945</v>
      </c>
      <c r="D83" s="56" t="s">
        <v>946</v>
      </c>
      <c r="E83" s="56" t="s">
        <v>947</v>
      </c>
      <c r="F83" s="56">
        <v>20</v>
      </c>
      <c r="G83" s="56" t="s">
        <v>948</v>
      </c>
      <c r="H83" s="56"/>
      <c r="I83" s="63">
        <v>325</v>
      </c>
      <c r="J83" s="63">
        <v>10</v>
      </c>
      <c r="K83" s="56" t="s">
        <v>791</v>
      </c>
      <c r="L83" s="56" t="s">
        <v>719</v>
      </c>
      <c r="M83" s="56"/>
      <c r="N83" s="56" t="s">
        <v>758</v>
      </c>
      <c r="O83" s="64">
        <v>2.258</v>
      </c>
      <c r="P83" s="64">
        <v>2.258</v>
      </c>
      <c r="Q83" s="64">
        <v>2.2450000000000001</v>
      </c>
      <c r="R83" s="56">
        <v>4</v>
      </c>
      <c r="S83" s="63">
        <v>29.06</v>
      </c>
      <c r="T83" s="56" t="s">
        <v>721</v>
      </c>
      <c r="U83" s="56" t="s">
        <v>949</v>
      </c>
      <c r="V83" s="56" t="s">
        <v>793</v>
      </c>
      <c r="W83" s="56" t="s">
        <v>950</v>
      </c>
      <c r="X83" s="56" t="s">
        <v>951</v>
      </c>
      <c r="Y83" s="56"/>
      <c r="Z83" s="56"/>
      <c r="AA83" s="56" t="s">
        <v>727</v>
      </c>
      <c r="AB83" s="56"/>
      <c r="AC83" s="56"/>
      <c r="AD83" s="65">
        <v>56928.71</v>
      </c>
      <c r="AE83" s="56" t="s">
        <v>729</v>
      </c>
      <c r="AF83" s="56" t="s">
        <v>739</v>
      </c>
      <c r="AG83" s="56" t="s">
        <v>952</v>
      </c>
      <c r="AH83" s="56"/>
      <c r="AI83" s="56"/>
      <c r="AJ83" s="56"/>
      <c r="AK83" s="56"/>
      <c r="AL83" s="56"/>
      <c r="AM83" s="56"/>
      <c r="AN83" s="56"/>
      <c r="AO83" s="56"/>
      <c r="AP83" s="56" t="s">
        <v>953</v>
      </c>
      <c r="AQ83" s="56" t="s">
        <v>799</v>
      </c>
      <c r="AR83" s="56"/>
      <c r="AS83" s="56"/>
      <c r="AT83" s="56"/>
      <c r="AU83" s="56"/>
      <c r="AV83" s="56"/>
      <c r="AW83" s="56"/>
      <c r="AX83" s="56"/>
      <c r="AY83" s="56"/>
      <c r="AZ83" s="63">
        <v>95.34</v>
      </c>
      <c r="BA83" s="56" t="s">
        <v>954</v>
      </c>
    </row>
    <row r="84" spans="1:53" hidden="1" x14ac:dyDescent="0.2">
      <c r="B84" s="56" t="s">
        <v>713</v>
      </c>
      <c r="C84" s="56" t="s">
        <v>945</v>
      </c>
      <c r="D84" s="56" t="s">
        <v>946</v>
      </c>
      <c r="E84" s="56" t="s">
        <v>947</v>
      </c>
      <c r="F84" s="56">
        <v>20</v>
      </c>
      <c r="G84" s="56" t="s">
        <v>948</v>
      </c>
      <c r="H84" s="56"/>
      <c r="I84" s="63">
        <v>325</v>
      </c>
      <c r="J84" s="63">
        <v>10</v>
      </c>
      <c r="K84" s="56" t="s">
        <v>791</v>
      </c>
      <c r="L84" s="56" t="s">
        <v>719</v>
      </c>
      <c r="M84" s="56"/>
      <c r="N84" s="56" t="s">
        <v>758</v>
      </c>
      <c r="O84" s="64">
        <v>0.52500000000000002</v>
      </c>
      <c r="P84" s="64">
        <v>0.52500000000000002</v>
      </c>
      <c r="Q84" s="64">
        <v>0.52800000000000002</v>
      </c>
      <c r="R84" s="56">
        <v>1</v>
      </c>
      <c r="S84" s="63">
        <v>6.76</v>
      </c>
      <c r="T84" s="56" t="s">
        <v>721</v>
      </c>
      <c r="U84" s="56" t="s">
        <v>955</v>
      </c>
      <c r="V84" s="56" t="s">
        <v>793</v>
      </c>
      <c r="W84" s="56" t="s">
        <v>950</v>
      </c>
      <c r="X84" s="56" t="s">
        <v>956</v>
      </c>
      <c r="Y84" s="56"/>
      <c r="Z84" s="56"/>
      <c r="AA84" s="56" t="s">
        <v>727</v>
      </c>
      <c r="AB84" s="56"/>
      <c r="AC84" s="56"/>
      <c r="AD84" s="65">
        <v>13389.023999999999</v>
      </c>
      <c r="AE84" s="56" t="s">
        <v>729</v>
      </c>
      <c r="AF84" s="56" t="s">
        <v>739</v>
      </c>
      <c r="AG84" s="56" t="s">
        <v>952</v>
      </c>
      <c r="AH84" s="56"/>
      <c r="AI84" s="56"/>
      <c r="AJ84" s="56"/>
      <c r="AK84" s="56"/>
      <c r="AL84" s="56"/>
      <c r="AM84" s="56"/>
      <c r="AN84" s="56"/>
      <c r="AO84" s="56"/>
      <c r="AP84" s="56" t="s">
        <v>953</v>
      </c>
      <c r="AQ84" s="56" t="s">
        <v>799</v>
      </c>
      <c r="AR84" s="56"/>
      <c r="AS84" s="56"/>
      <c r="AT84" s="56"/>
      <c r="AU84" s="56"/>
      <c r="AV84" s="56"/>
      <c r="AW84" s="56"/>
      <c r="AX84" s="56"/>
      <c r="AY84" s="56"/>
      <c r="AZ84" s="63">
        <v>22.18</v>
      </c>
      <c r="BA84" s="56" t="s">
        <v>954</v>
      </c>
    </row>
    <row r="85" spans="1:53" hidden="1" x14ac:dyDescent="0.2">
      <c r="B85" s="56" t="s">
        <v>713</v>
      </c>
      <c r="C85" s="56" t="s">
        <v>945</v>
      </c>
      <c r="D85" s="56" t="s">
        <v>946</v>
      </c>
      <c r="E85" s="56" t="s">
        <v>947</v>
      </c>
      <c r="F85" s="56">
        <v>20</v>
      </c>
      <c r="G85" s="56" t="s">
        <v>948</v>
      </c>
      <c r="H85" s="56"/>
      <c r="I85" s="63">
        <v>325</v>
      </c>
      <c r="J85" s="63">
        <v>10</v>
      </c>
      <c r="K85" s="56" t="s">
        <v>791</v>
      </c>
      <c r="L85" s="56" t="s">
        <v>719</v>
      </c>
      <c r="M85" s="56"/>
      <c r="N85" s="56" t="s">
        <v>758</v>
      </c>
      <c r="O85" s="64">
        <v>1.6930000000000001</v>
      </c>
      <c r="P85" s="64">
        <v>1.6930000000000001</v>
      </c>
      <c r="Q85" s="64">
        <v>1.6950000000000001</v>
      </c>
      <c r="R85" s="56">
        <v>3</v>
      </c>
      <c r="S85" s="63">
        <v>21.79</v>
      </c>
      <c r="T85" s="56" t="s">
        <v>721</v>
      </c>
      <c r="U85" s="56" t="s">
        <v>957</v>
      </c>
      <c r="V85" s="56" t="s">
        <v>793</v>
      </c>
      <c r="W85" s="56" t="s">
        <v>958</v>
      </c>
      <c r="X85" s="56" t="s">
        <v>956</v>
      </c>
      <c r="Y85" s="56" t="s">
        <v>956</v>
      </c>
      <c r="Z85" s="56" t="s">
        <v>951</v>
      </c>
      <c r="AA85" s="56" t="s">
        <v>727</v>
      </c>
      <c r="AB85" s="56" t="s">
        <v>728</v>
      </c>
      <c r="AC85" s="56" t="s">
        <v>727</v>
      </c>
      <c r="AD85" s="65">
        <v>42981.81</v>
      </c>
      <c r="AE85" s="56" t="s">
        <v>729</v>
      </c>
      <c r="AF85" s="56" t="s">
        <v>730</v>
      </c>
      <c r="AG85" s="56" t="s">
        <v>959</v>
      </c>
      <c r="AH85" s="56"/>
      <c r="AI85" s="56"/>
      <c r="AJ85" s="56"/>
      <c r="AK85" s="56"/>
      <c r="AL85" s="56"/>
      <c r="AM85" s="56"/>
      <c r="AN85" s="56"/>
      <c r="AO85" s="56"/>
      <c r="AP85" s="56" t="s">
        <v>953</v>
      </c>
      <c r="AQ85" s="56" t="s">
        <v>799</v>
      </c>
      <c r="AR85" s="56"/>
      <c r="AS85" s="56"/>
      <c r="AT85" s="56"/>
      <c r="AU85" s="56"/>
      <c r="AV85" s="56"/>
      <c r="AW85" s="56"/>
      <c r="AX85" s="56"/>
      <c r="AY85" s="56"/>
      <c r="AZ85" s="63">
        <v>71.489999999999995</v>
      </c>
      <c r="BA85" s="56" t="s">
        <v>954</v>
      </c>
    </row>
    <row r="86" spans="1:53" hidden="1" x14ac:dyDescent="0.2">
      <c r="B86" s="56" t="s">
        <v>713</v>
      </c>
      <c r="C86" s="56" t="s">
        <v>945</v>
      </c>
      <c r="D86" s="56" t="s">
        <v>946</v>
      </c>
      <c r="E86" s="56" t="s">
        <v>947</v>
      </c>
      <c r="F86" s="56">
        <v>20</v>
      </c>
      <c r="G86" s="56" t="s">
        <v>948</v>
      </c>
      <c r="H86" s="56"/>
      <c r="I86" s="63">
        <v>325</v>
      </c>
      <c r="J86" s="63">
        <v>10</v>
      </c>
      <c r="K86" s="56" t="s">
        <v>791</v>
      </c>
      <c r="L86" s="56" t="s">
        <v>719</v>
      </c>
      <c r="M86" s="56"/>
      <c r="N86" s="56" t="s">
        <v>758</v>
      </c>
      <c r="O86" s="64">
        <v>0.56500000000000006</v>
      </c>
      <c r="P86" s="64">
        <v>0.56500000000000006</v>
      </c>
      <c r="Q86" s="64">
        <v>0.56700000000000006</v>
      </c>
      <c r="R86" s="56">
        <v>1</v>
      </c>
      <c r="S86" s="63">
        <v>7.27</v>
      </c>
      <c r="T86" s="56" t="s">
        <v>721</v>
      </c>
      <c r="U86" s="56" t="s">
        <v>960</v>
      </c>
      <c r="V86" s="56" t="s">
        <v>793</v>
      </c>
      <c r="W86" s="56" t="s">
        <v>958</v>
      </c>
      <c r="X86" s="56" t="s">
        <v>956</v>
      </c>
      <c r="Y86" s="56"/>
      <c r="Z86" s="56"/>
      <c r="AA86" s="56" t="s">
        <v>727</v>
      </c>
      <c r="AB86" s="56"/>
      <c r="AC86" s="56"/>
      <c r="AD86" s="65">
        <v>14377.986000000001</v>
      </c>
      <c r="AE86" s="56" t="s">
        <v>729</v>
      </c>
      <c r="AF86" s="56" t="s">
        <v>730</v>
      </c>
      <c r="AG86" s="56" t="s">
        <v>959</v>
      </c>
      <c r="AH86" s="56"/>
      <c r="AI86" s="56"/>
      <c r="AJ86" s="56"/>
      <c r="AK86" s="56"/>
      <c r="AL86" s="56"/>
      <c r="AM86" s="56"/>
      <c r="AN86" s="56"/>
      <c r="AO86" s="56"/>
      <c r="AP86" s="56" t="s">
        <v>953</v>
      </c>
      <c r="AQ86" s="56" t="s">
        <v>799</v>
      </c>
      <c r="AR86" s="56"/>
      <c r="AS86" s="56"/>
      <c r="AT86" s="56"/>
      <c r="AU86" s="56"/>
      <c r="AV86" s="56"/>
      <c r="AW86" s="56"/>
      <c r="AX86" s="56"/>
      <c r="AY86" s="56"/>
      <c r="AZ86" s="63">
        <v>23.85</v>
      </c>
      <c r="BA86" s="56" t="s">
        <v>954</v>
      </c>
    </row>
    <row r="87" spans="1:53" hidden="1" x14ac:dyDescent="0.2">
      <c r="B87" s="56" t="s">
        <v>713</v>
      </c>
      <c r="C87" s="56" t="s">
        <v>945</v>
      </c>
      <c r="D87" s="56" t="s">
        <v>946</v>
      </c>
      <c r="E87" s="56" t="s">
        <v>947</v>
      </c>
      <c r="F87" s="56">
        <v>20</v>
      </c>
      <c r="G87" s="56" t="s">
        <v>948</v>
      </c>
      <c r="H87" s="56"/>
      <c r="I87" s="63">
        <v>325</v>
      </c>
      <c r="J87" s="63">
        <v>10</v>
      </c>
      <c r="K87" s="56" t="s">
        <v>791</v>
      </c>
      <c r="L87" s="56" t="s">
        <v>719</v>
      </c>
      <c r="M87" s="56"/>
      <c r="N87" s="56" t="s">
        <v>758</v>
      </c>
      <c r="O87" s="64">
        <v>2.37</v>
      </c>
      <c r="P87" s="64">
        <v>2.37</v>
      </c>
      <c r="Q87" s="64">
        <v>2.3610000000000002</v>
      </c>
      <c r="R87" s="56">
        <v>4</v>
      </c>
      <c r="S87" s="63">
        <v>30.5</v>
      </c>
      <c r="T87" s="56" t="s">
        <v>721</v>
      </c>
      <c r="U87" s="56" t="s">
        <v>961</v>
      </c>
      <c r="V87" s="56" t="s">
        <v>793</v>
      </c>
      <c r="W87" s="56" t="s">
        <v>958</v>
      </c>
      <c r="X87" s="56" t="s">
        <v>956</v>
      </c>
      <c r="Y87" s="56" t="s">
        <v>956</v>
      </c>
      <c r="Z87" s="56" t="s">
        <v>951</v>
      </c>
      <c r="AA87" s="56" t="s">
        <v>727</v>
      </c>
      <c r="AB87" s="56" t="s">
        <v>728</v>
      </c>
      <c r="AC87" s="56" t="s">
        <v>727</v>
      </c>
      <c r="AD87" s="65">
        <v>59870.237999999998</v>
      </c>
      <c r="AE87" s="56" t="s">
        <v>729</v>
      </c>
      <c r="AF87" s="56" t="s">
        <v>730</v>
      </c>
      <c r="AG87" s="56" t="s">
        <v>959</v>
      </c>
      <c r="AH87" s="56"/>
      <c r="AI87" s="56"/>
      <c r="AJ87" s="56"/>
      <c r="AK87" s="56"/>
      <c r="AL87" s="56"/>
      <c r="AM87" s="56"/>
      <c r="AN87" s="56"/>
      <c r="AO87" s="56"/>
      <c r="AP87" s="56" t="s">
        <v>953</v>
      </c>
      <c r="AQ87" s="56" t="s">
        <v>799</v>
      </c>
      <c r="AR87" s="56"/>
      <c r="AS87" s="56"/>
      <c r="AT87" s="56"/>
      <c r="AU87" s="56"/>
      <c r="AV87" s="56"/>
      <c r="AW87" s="56"/>
      <c r="AX87" s="56"/>
      <c r="AY87" s="56"/>
      <c r="AZ87" s="63">
        <v>100.07</v>
      </c>
      <c r="BA87" s="56" t="s">
        <v>954</v>
      </c>
    </row>
    <row r="88" spans="1:53" hidden="1" x14ac:dyDescent="0.2">
      <c r="B88" s="56" t="s">
        <v>713</v>
      </c>
      <c r="C88" s="56" t="s">
        <v>945</v>
      </c>
      <c r="D88" s="56" t="s">
        <v>946</v>
      </c>
      <c r="E88" s="56" t="s">
        <v>947</v>
      </c>
      <c r="F88" s="56">
        <v>20</v>
      </c>
      <c r="G88" s="56" t="s">
        <v>948</v>
      </c>
      <c r="H88" s="56"/>
      <c r="I88" s="63">
        <v>325</v>
      </c>
      <c r="J88" s="63">
        <v>10</v>
      </c>
      <c r="K88" s="56" t="s">
        <v>791</v>
      </c>
      <c r="L88" s="56" t="s">
        <v>719</v>
      </c>
      <c r="M88" s="56"/>
      <c r="N88" s="56" t="s">
        <v>758</v>
      </c>
      <c r="O88" s="64">
        <v>1.179</v>
      </c>
      <c r="P88" s="64">
        <v>1.179</v>
      </c>
      <c r="Q88" s="64">
        <v>1.19</v>
      </c>
      <c r="R88" s="56">
        <v>2</v>
      </c>
      <c r="S88" s="63">
        <v>15.17</v>
      </c>
      <c r="T88" s="56" t="s">
        <v>721</v>
      </c>
      <c r="U88" s="56" t="s">
        <v>962</v>
      </c>
      <c r="V88" s="56" t="s">
        <v>793</v>
      </c>
      <c r="W88" s="56" t="s">
        <v>958</v>
      </c>
      <c r="X88" s="56" t="s">
        <v>956</v>
      </c>
      <c r="Y88" s="56"/>
      <c r="Z88" s="56"/>
      <c r="AA88" s="56" t="s">
        <v>727</v>
      </c>
      <c r="AB88" s="56"/>
      <c r="AC88" s="56"/>
      <c r="AD88" s="65">
        <v>30176.02</v>
      </c>
      <c r="AE88" s="56" t="s">
        <v>729</v>
      </c>
      <c r="AF88" s="56" t="s">
        <v>730</v>
      </c>
      <c r="AG88" s="56" t="s">
        <v>959</v>
      </c>
      <c r="AH88" s="56"/>
      <c r="AI88" s="56"/>
      <c r="AJ88" s="56"/>
      <c r="AK88" s="56"/>
      <c r="AL88" s="56"/>
      <c r="AM88" s="56"/>
      <c r="AN88" s="56"/>
      <c r="AO88" s="56"/>
      <c r="AP88" s="56" t="s">
        <v>953</v>
      </c>
      <c r="AQ88" s="56" t="s">
        <v>799</v>
      </c>
      <c r="AR88" s="56"/>
      <c r="AS88" s="56"/>
      <c r="AT88" s="56"/>
      <c r="AU88" s="56"/>
      <c r="AV88" s="56"/>
      <c r="AW88" s="56"/>
      <c r="AX88" s="56"/>
      <c r="AY88" s="56"/>
      <c r="AZ88" s="63">
        <v>49.77</v>
      </c>
      <c r="BA88" s="56" t="s">
        <v>954</v>
      </c>
    </row>
    <row r="89" spans="1:53" hidden="1" x14ac:dyDescent="0.2">
      <c r="B89" s="56" t="s">
        <v>713</v>
      </c>
      <c r="C89" s="56" t="s">
        <v>945</v>
      </c>
      <c r="D89" s="56" t="s">
        <v>946</v>
      </c>
      <c r="E89" s="56" t="s">
        <v>947</v>
      </c>
      <c r="F89" s="56">
        <v>20</v>
      </c>
      <c r="G89" s="56" t="s">
        <v>948</v>
      </c>
      <c r="H89" s="56"/>
      <c r="I89" s="63">
        <v>325</v>
      </c>
      <c r="J89" s="63">
        <v>10</v>
      </c>
      <c r="K89" s="56" t="s">
        <v>791</v>
      </c>
      <c r="L89" s="56" t="s">
        <v>719</v>
      </c>
      <c r="M89" s="56"/>
      <c r="N89" s="56" t="s">
        <v>758</v>
      </c>
      <c r="O89" s="64">
        <v>1.7749999999999999</v>
      </c>
      <c r="P89" s="64">
        <v>1.7749999999999999</v>
      </c>
      <c r="Q89" s="64">
        <v>1.75</v>
      </c>
      <c r="R89" s="56">
        <v>3</v>
      </c>
      <c r="S89" s="63">
        <v>22.85</v>
      </c>
      <c r="T89" s="56" t="s">
        <v>721</v>
      </c>
      <c r="U89" s="56" t="s">
        <v>963</v>
      </c>
      <c r="V89" s="56" t="s">
        <v>793</v>
      </c>
      <c r="W89" s="56" t="s">
        <v>958</v>
      </c>
      <c r="X89" s="56" t="s">
        <v>951</v>
      </c>
      <c r="Y89" s="56"/>
      <c r="Z89" s="56"/>
      <c r="AA89" s="56" t="s">
        <v>727</v>
      </c>
      <c r="AB89" s="56"/>
      <c r="AC89" s="56"/>
      <c r="AD89" s="65">
        <v>44376.5</v>
      </c>
      <c r="AE89" s="56" t="s">
        <v>729</v>
      </c>
      <c r="AF89" s="56" t="s">
        <v>730</v>
      </c>
      <c r="AG89" s="56" t="s">
        <v>959</v>
      </c>
      <c r="AH89" s="56"/>
      <c r="AI89" s="56"/>
      <c r="AJ89" s="56"/>
      <c r="AK89" s="56"/>
      <c r="AL89" s="56"/>
      <c r="AM89" s="56"/>
      <c r="AN89" s="56"/>
      <c r="AO89" s="56"/>
      <c r="AP89" s="56" t="s">
        <v>953</v>
      </c>
      <c r="AQ89" s="56" t="s">
        <v>799</v>
      </c>
      <c r="AR89" s="56"/>
      <c r="AS89" s="56"/>
      <c r="AT89" s="56"/>
      <c r="AU89" s="56"/>
      <c r="AV89" s="56"/>
      <c r="AW89" s="56"/>
      <c r="AX89" s="56"/>
      <c r="AY89" s="56"/>
      <c r="AZ89" s="63">
        <v>74.97</v>
      </c>
      <c r="BA89" s="56" t="s">
        <v>954</v>
      </c>
    </row>
    <row r="90" spans="1:53" hidden="1" x14ac:dyDescent="0.2">
      <c r="B90" s="56" t="s">
        <v>713</v>
      </c>
      <c r="C90" s="56" t="s">
        <v>945</v>
      </c>
      <c r="D90" s="56" t="s">
        <v>946</v>
      </c>
      <c r="E90" s="56" t="s">
        <v>947</v>
      </c>
      <c r="F90" s="56">
        <v>20</v>
      </c>
      <c r="G90" s="56" t="s">
        <v>948</v>
      </c>
      <c r="H90" s="56"/>
      <c r="I90" s="63">
        <v>325</v>
      </c>
      <c r="J90" s="63">
        <v>10</v>
      </c>
      <c r="K90" s="56" t="s">
        <v>791</v>
      </c>
      <c r="L90" s="56" t="s">
        <v>719</v>
      </c>
      <c r="M90" s="56"/>
      <c r="N90" s="56" t="s">
        <v>758</v>
      </c>
      <c r="O90" s="64">
        <v>0.52600000000000002</v>
      </c>
      <c r="P90" s="64">
        <v>0.52600000000000002</v>
      </c>
      <c r="Q90" s="64">
        <v>0.52</v>
      </c>
      <c r="R90" s="56">
        <v>1</v>
      </c>
      <c r="S90" s="63">
        <v>6.77</v>
      </c>
      <c r="T90" s="56" t="s">
        <v>721</v>
      </c>
      <c r="U90" s="56" t="s">
        <v>964</v>
      </c>
      <c r="V90" s="56" t="s">
        <v>793</v>
      </c>
      <c r="W90" s="56" t="s">
        <v>958</v>
      </c>
      <c r="X90" s="56" t="s">
        <v>965</v>
      </c>
      <c r="Y90" s="56"/>
      <c r="Z90" s="56"/>
      <c r="AA90" s="56" t="s">
        <v>727</v>
      </c>
      <c r="AB90" s="56"/>
      <c r="AC90" s="56"/>
      <c r="AD90" s="65">
        <v>13186.16</v>
      </c>
      <c r="AE90" s="56" t="s">
        <v>729</v>
      </c>
      <c r="AF90" s="56" t="s">
        <v>730</v>
      </c>
      <c r="AG90" s="56" t="s">
        <v>959</v>
      </c>
      <c r="AH90" s="56"/>
      <c r="AI90" s="56"/>
      <c r="AJ90" s="56"/>
      <c r="AK90" s="56"/>
      <c r="AL90" s="56"/>
      <c r="AM90" s="56"/>
      <c r="AN90" s="56"/>
      <c r="AO90" s="56"/>
      <c r="AP90" s="56" t="s">
        <v>953</v>
      </c>
      <c r="AQ90" s="56" t="s">
        <v>799</v>
      </c>
      <c r="AR90" s="56"/>
      <c r="AS90" s="56"/>
      <c r="AT90" s="56"/>
      <c r="AU90" s="56"/>
      <c r="AV90" s="56"/>
      <c r="AW90" s="56"/>
      <c r="AX90" s="56"/>
      <c r="AY90" s="56"/>
      <c r="AZ90" s="63">
        <v>22.21</v>
      </c>
      <c r="BA90" s="56" t="s">
        <v>954</v>
      </c>
    </row>
    <row r="91" spans="1:53" x14ac:dyDescent="0.2">
      <c r="A91">
        <v>1</v>
      </c>
      <c r="I91" s="66">
        <v>325</v>
      </c>
      <c r="J91" s="66">
        <v>10</v>
      </c>
      <c r="K91" s="58" t="s">
        <v>966</v>
      </c>
      <c r="L91" s="58" t="s">
        <v>719</v>
      </c>
      <c r="M91" s="58"/>
      <c r="O91" s="68">
        <f>SUM(O83:O90)</f>
        <v>10.891</v>
      </c>
    </row>
    <row r="92" spans="1:53" hidden="1" x14ac:dyDescent="0.2">
      <c r="B92" s="56" t="s">
        <v>713</v>
      </c>
      <c r="C92" s="56" t="s">
        <v>967</v>
      </c>
      <c r="D92" s="56" t="s">
        <v>968</v>
      </c>
      <c r="E92" s="56" t="s">
        <v>969</v>
      </c>
      <c r="F92" s="56">
        <v>40</v>
      </c>
      <c r="G92" s="56" t="s">
        <v>970</v>
      </c>
      <c r="H92" s="56"/>
      <c r="I92" s="63">
        <v>325</v>
      </c>
      <c r="J92" s="63">
        <v>10</v>
      </c>
      <c r="K92" s="56" t="s">
        <v>966</v>
      </c>
      <c r="L92" s="56" t="s">
        <v>719</v>
      </c>
      <c r="M92" s="56"/>
      <c r="N92" s="56" t="s">
        <v>720</v>
      </c>
      <c r="O92" s="64">
        <v>0.85100000000000009</v>
      </c>
      <c r="P92" s="64">
        <v>0.85100000000000009</v>
      </c>
      <c r="Q92" s="64">
        <v>0.89300000000000002</v>
      </c>
      <c r="R92" s="56">
        <v>1</v>
      </c>
      <c r="S92" s="63">
        <v>10.95</v>
      </c>
      <c r="T92" s="56" t="s">
        <v>721</v>
      </c>
      <c r="U92" s="56" t="s">
        <v>971</v>
      </c>
      <c r="V92" s="56" t="s">
        <v>723</v>
      </c>
      <c r="W92" s="56" t="s">
        <v>972</v>
      </c>
      <c r="X92" s="56" t="s">
        <v>973</v>
      </c>
      <c r="Y92" s="56"/>
      <c r="Z92" s="56"/>
      <c r="AA92" s="56" t="s">
        <v>727</v>
      </c>
      <c r="AB92" s="56"/>
      <c r="AC92" s="56"/>
      <c r="AD92" s="65">
        <v>0</v>
      </c>
      <c r="AE92" s="56" t="s">
        <v>729</v>
      </c>
      <c r="AF92" s="56" t="s">
        <v>739</v>
      </c>
      <c r="AG92" s="56" t="s">
        <v>974</v>
      </c>
      <c r="AH92" s="56" t="s">
        <v>975</v>
      </c>
      <c r="AI92" s="56"/>
      <c r="AJ92" s="56"/>
      <c r="AK92" s="56"/>
      <c r="AL92" s="56"/>
      <c r="AM92" s="56"/>
      <c r="AN92" s="56"/>
      <c r="AO92" s="56"/>
      <c r="AP92" s="56" t="s">
        <v>976</v>
      </c>
      <c r="AQ92" s="56" t="s">
        <v>763</v>
      </c>
      <c r="AR92" s="56" t="s">
        <v>977</v>
      </c>
      <c r="AS92" s="56" t="s">
        <v>978</v>
      </c>
      <c r="AT92" s="56"/>
      <c r="AU92" s="56"/>
      <c r="AV92" s="56"/>
      <c r="AW92" s="56"/>
      <c r="AX92" s="56"/>
      <c r="AY92" s="56" t="s">
        <v>766</v>
      </c>
      <c r="AZ92" s="63">
        <v>35.93</v>
      </c>
      <c r="BA92" s="56" t="s">
        <v>979</v>
      </c>
    </row>
    <row r="93" spans="1:53" hidden="1" x14ac:dyDescent="0.2">
      <c r="B93" s="56" t="s">
        <v>713</v>
      </c>
      <c r="C93" s="56" t="s">
        <v>967</v>
      </c>
      <c r="D93" s="56" t="s">
        <v>968</v>
      </c>
      <c r="E93" s="56" t="s">
        <v>969</v>
      </c>
      <c r="F93" s="56">
        <v>40</v>
      </c>
      <c r="G93" s="56" t="s">
        <v>970</v>
      </c>
      <c r="H93" s="56"/>
      <c r="I93" s="63">
        <v>325</v>
      </c>
      <c r="J93" s="63">
        <v>10</v>
      </c>
      <c r="K93" s="56" t="s">
        <v>966</v>
      </c>
      <c r="L93" s="56" t="s">
        <v>719</v>
      </c>
      <c r="M93" s="56"/>
      <c r="N93" s="56" t="s">
        <v>720</v>
      </c>
      <c r="O93" s="64">
        <v>0.872</v>
      </c>
      <c r="P93" s="64">
        <v>0.872</v>
      </c>
      <c r="Q93" s="64">
        <v>0.89400000000000002</v>
      </c>
      <c r="R93" s="56">
        <v>1</v>
      </c>
      <c r="S93" s="63">
        <v>11.22</v>
      </c>
      <c r="T93" s="56" t="s">
        <v>721</v>
      </c>
      <c r="U93" s="56" t="s">
        <v>980</v>
      </c>
      <c r="V93" s="56" t="s">
        <v>723</v>
      </c>
      <c r="W93" s="56" t="s">
        <v>972</v>
      </c>
      <c r="X93" s="56" t="s">
        <v>973</v>
      </c>
      <c r="Y93" s="56"/>
      <c r="Z93" s="56"/>
      <c r="AA93" s="56" t="s">
        <v>727</v>
      </c>
      <c r="AB93" s="56"/>
      <c r="AC93" s="56"/>
      <c r="AD93" s="65">
        <v>0</v>
      </c>
      <c r="AE93" s="56" t="s">
        <v>729</v>
      </c>
      <c r="AF93" s="56" t="s">
        <v>739</v>
      </c>
      <c r="AG93" s="56" t="s">
        <v>974</v>
      </c>
      <c r="AH93" s="56" t="s">
        <v>975</v>
      </c>
      <c r="AI93" s="56"/>
      <c r="AJ93" s="56"/>
      <c r="AK93" s="56"/>
      <c r="AL93" s="56"/>
      <c r="AM93" s="56"/>
      <c r="AN93" s="56"/>
      <c r="AO93" s="56"/>
      <c r="AP93" s="56" t="s">
        <v>976</v>
      </c>
      <c r="AQ93" s="56" t="s">
        <v>763</v>
      </c>
      <c r="AR93" s="56" t="s">
        <v>977</v>
      </c>
      <c r="AS93" s="56" t="s">
        <v>978</v>
      </c>
      <c r="AT93" s="56"/>
      <c r="AU93" s="56"/>
      <c r="AV93" s="56"/>
      <c r="AW93" s="56"/>
      <c r="AX93" s="56"/>
      <c r="AY93" s="56" t="s">
        <v>766</v>
      </c>
      <c r="AZ93" s="63">
        <v>36.81</v>
      </c>
      <c r="BA93" s="56" t="s">
        <v>979</v>
      </c>
    </row>
    <row r="94" spans="1:53" hidden="1" x14ac:dyDescent="0.2">
      <c r="B94" s="56" t="s">
        <v>713</v>
      </c>
      <c r="C94" s="56" t="s">
        <v>967</v>
      </c>
      <c r="D94" s="56" t="s">
        <v>968</v>
      </c>
      <c r="E94" s="56" t="s">
        <v>969</v>
      </c>
      <c r="F94" s="56">
        <v>40</v>
      </c>
      <c r="G94" s="56" t="s">
        <v>970</v>
      </c>
      <c r="H94" s="56"/>
      <c r="I94" s="63">
        <v>325</v>
      </c>
      <c r="J94" s="63">
        <v>10</v>
      </c>
      <c r="K94" s="56" t="s">
        <v>966</v>
      </c>
      <c r="L94" s="56" t="s">
        <v>719</v>
      </c>
      <c r="M94" s="56"/>
      <c r="N94" s="56" t="s">
        <v>720</v>
      </c>
      <c r="O94" s="64">
        <v>0.54300000000000004</v>
      </c>
      <c r="P94" s="64">
        <v>0.54300000000000004</v>
      </c>
      <c r="Q94" s="64">
        <v>0.56100000000000017</v>
      </c>
      <c r="R94" s="56">
        <v>1</v>
      </c>
      <c r="S94" s="63">
        <v>6.99</v>
      </c>
      <c r="T94" s="56" t="s">
        <v>721</v>
      </c>
      <c r="U94" s="56" t="s">
        <v>981</v>
      </c>
      <c r="V94" s="56" t="s">
        <v>723</v>
      </c>
      <c r="W94" s="56" t="s">
        <v>972</v>
      </c>
      <c r="X94" s="56" t="s">
        <v>982</v>
      </c>
      <c r="Y94" s="56"/>
      <c r="Z94" s="56"/>
      <c r="AA94" s="56" t="s">
        <v>727</v>
      </c>
      <c r="AB94" s="56"/>
      <c r="AC94" s="56"/>
      <c r="AD94" s="65">
        <v>0</v>
      </c>
      <c r="AE94" s="56" t="s">
        <v>729</v>
      </c>
      <c r="AF94" s="56" t="s">
        <v>739</v>
      </c>
      <c r="AG94" s="56" t="s">
        <v>974</v>
      </c>
      <c r="AH94" s="56" t="s">
        <v>975</v>
      </c>
      <c r="AI94" s="56"/>
      <c r="AJ94" s="56"/>
      <c r="AK94" s="56"/>
      <c r="AL94" s="56"/>
      <c r="AM94" s="56"/>
      <c r="AN94" s="56"/>
      <c r="AO94" s="56"/>
      <c r="AP94" s="56" t="s">
        <v>976</v>
      </c>
      <c r="AQ94" s="56" t="s">
        <v>763</v>
      </c>
      <c r="AR94" s="56" t="s">
        <v>977</v>
      </c>
      <c r="AS94" s="56" t="s">
        <v>978</v>
      </c>
      <c r="AT94" s="56"/>
      <c r="AU94" s="56"/>
      <c r="AV94" s="56"/>
      <c r="AW94" s="56"/>
      <c r="AX94" s="56"/>
      <c r="AY94" s="56" t="s">
        <v>766</v>
      </c>
      <c r="AZ94" s="63">
        <v>22.93</v>
      </c>
      <c r="BA94" s="56" t="s">
        <v>979</v>
      </c>
    </row>
    <row r="95" spans="1:53" hidden="1" x14ac:dyDescent="0.2">
      <c r="B95" s="56" t="s">
        <v>713</v>
      </c>
      <c r="C95" s="56" t="s">
        <v>967</v>
      </c>
      <c r="D95" s="56" t="s">
        <v>968</v>
      </c>
      <c r="E95" s="56" t="s">
        <v>969</v>
      </c>
      <c r="F95" s="56">
        <v>40</v>
      </c>
      <c r="G95" s="56" t="s">
        <v>970</v>
      </c>
      <c r="H95" s="56"/>
      <c r="I95" s="63">
        <v>325</v>
      </c>
      <c r="J95" s="63">
        <v>10</v>
      </c>
      <c r="K95" s="56" t="s">
        <v>966</v>
      </c>
      <c r="L95" s="56" t="s">
        <v>719</v>
      </c>
      <c r="M95" s="56"/>
      <c r="N95" s="56" t="s">
        <v>720</v>
      </c>
      <c r="O95" s="64">
        <v>0.54700000000000004</v>
      </c>
      <c r="P95" s="64">
        <v>0.54700000000000004</v>
      </c>
      <c r="Q95" s="64">
        <v>0.55200000000000016</v>
      </c>
      <c r="R95" s="56">
        <v>1</v>
      </c>
      <c r="S95" s="63">
        <v>7.04</v>
      </c>
      <c r="T95" s="56" t="s">
        <v>721</v>
      </c>
      <c r="U95" s="56" t="s">
        <v>983</v>
      </c>
      <c r="V95" s="56" t="s">
        <v>723</v>
      </c>
      <c r="W95" s="56" t="s">
        <v>972</v>
      </c>
      <c r="X95" s="56" t="s">
        <v>984</v>
      </c>
      <c r="Y95" s="56"/>
      <c r="Z95" s="56"/>
      <c r="AA95" s="56" t="s">
        <v>727</v>
      </c>
      <c r="AB95" s="56"/>
      <c r="AC95" s="56"/>
      <c r="AD95" s="65">
        <v>0</v>
      </c>
      <c r="AE95" s="56" t="s">
        <v>729</v>
      </c>
      <c r="AF95" s="56" t="s">
        <v>739</v>
      </c>
      <c r="AG95" s="56" t="s">
        <v>974</v>
      </c>
      <c r="AH95" s="56" t="s">
        <v>975</v>
      </c>
      <c r="AI95" s="56"/>
      <c r="AJ95" s="56"/>
      <c r="AK95" s="56"/>
      <c r="AL95" s="56"/>
      <c r="AM95" s="56"/>
      <c r="AN95" s="56"/>
      <c r="AO95" s="56"/>
      <c r="AP95" s="56" t="s">
        <v>976</v>
      </c>
      <c r="AQ95" s="56" t="s">
        <v>763</v>
      </c>
      <c r="AR95" s="56" t="s">
        <v>977</v>
      </c>
      <c r="AS95" s="56" t="s">
        <v>978</v>
      </c>
      <c r="AT95" s="56"/>
      <c r="AU95" s="56"/>
      <c r="AV95" s="56"/>
      <c r="AW95" s="56"/>
      <c r="AX95" s="56"/>
      <c r="AY95" s="56" t="s">
        <v>766</v>
      </c>
      <c r="AZ95" s="63">
        <v>23.1</v>
      </c>
      <c r="BA95" s="56" t="s">
        <v>979</v>
      </c>
    </row>
    <row r="96" spans="1:53" x14ac:dyDescent="0.2">
      <c r="A96">
        <v>1</v>
      </c>
      <c r="B96" s="56"/>
      <c r="C96" s="56"/>
      <c r="D96" s="56"/>
      <c r="E96" s="56"/>
      <c r="F96" s="56"/>
      <c r="G96" s="56"/>
      <c r="H96" s="56"/>
      <c r="I96" s="66">
        <v>325</v>
      </c>
      <c r="J96" s="66">
        <v>10</v>
      </c>
      <c r="K96" s="58" t="s">
        <v>966</v>
      </c>
      <c r="L96" s="58" t="s">
        <v>719</v>
      </c>
      <c r="M96" s="58"/>
      <c r="N96" s="56"/>
      <c r="O96" s="68">
        <f>SUM(O92:O95)</f>
        <v>2.8130000000000002</v>
      </c>
      <c r="P96" s="64"/>
      <c r="Q96" s="64"/>
      <c r="R96" s="56"/>
      <c r="S96" s="63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65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63"/>
      <c r="BA96" s="56"/>
    </row>
    <row r="97" spans="1:53" hidden="1" x14ac:dyDescent="0.2">
      <c r="B97" s="56" t="s">
        <v>713</v>
      </c>
      <c r="C97" s="56" t="s">
        <v>985</v>
      </c>
      <c r="D97" s="56" t="s">
        <v>986</v>
      </c>
      <c r="E97" s="56" t="s">
        <v>987</v>
      </c>
      <c r="F97" s="56">
        <v>10</v>
      </c>
      <c r="G97" s="56" t="s">
        <v>988</v>
      </c>
      <c r="H97" s="56"/>
      <c r="I97" s="63">
        <v>325</v>
      </c>
      <c r="J97" s="63">
        <v>14</v>
      </c>
      <c r="K97" s="56" t="s">
        <v>989</v>
      </c>
      <c r="L97" s="56" t="s">
        <v>719</v>
      </c>
      <c r="M97" s="56"/>
      <c r="N97" s="56" t="s">
        <v>720</v>
      </c>
      <c r="O97" s="64">
        <v>2.5259999999999998</v>
      </c>
      <c r="P97" s="64">
        <v>2.5259999999999998</v>
      </c>
      <c r="Q97" s="64">
        <v>2.5299999999999998</v>
      </c>
      <c r="R97" s="56">
        <v>2</v>
      </c>
      <c r="S97" s="63">
        <v>23.52</v>
      </c>
      <c r="T97" s="56" t="s">
        <v>721</v>
      </c>
      <c r="U97" s="56" t="s">
        <v>990</v>
      </c>
      <c r="V97" s="56" t="s">
        <v>723</v>
      </c>
      <c r="W97" s="56" t="s">
        <v>991</v>
      </c>
      <c r="X97" s="56" t="s">
        <v>992</v>
      </c>
      <c r="Y97" s="56" t="s">
        <v>993</v>
      </c>
      <c r="Z97" s="56"/>
      <c r="AA97" s="56" t="s">
        <v>727</v>
      </c>
      <c r="AB97" s="56" t="s">
        <v>727</v>
      </c>
      <c r="AC97" s="56"/>
      <c r="AD97" s="65">
        <v>0</v>
      </c>
      <c r="AE97" s="56" t="s">
        <v>729</v>
      </c>
      <c r="AF97" s="56" t="s">
        <v>994</v>
      </c>
      <c r="AG97" s="56" t="s">
        <v>995</v>
      </c>
      <c r="AH97" s="56" t="s">
        <v>996</v>
      </c>
      <c r="AI97" s="56" t="s">
        <v>997</v>
      </c>
      <c r="AJ97" s="56" t="s">
        <v>998</v>
      </c>
      <c r="AK97" s="56"/>
      <c r="AL97" s="56"/>
      <c r="AM97" s="56"/>
      <c r="AN97" s="56"/>
      <c r="AO97" s="56"/>
      <c r="AP97" s="56" t="s">
        <v>999</v>
      </c>
      <c r="AQ97" s="56" t="s">
        <v>799</v>
      </c>
      <c r="AR97" s="56"/>
      <c r="AS97" s="56"/>
      <c r="AT97" s="56"/>
      <c r="AU97" s="56"/>
      <c r="AV97" s="56"/>
      <c r="AW97" s="56"/>
      <c r="AX97" s="56"/>
      <c r="AY97" s="56"/>
      <c r="AZ97" s="63">
        <v>77.17</v>
      </c>
      <c r="BA97" s="56" t="s">
        <v>979</v>
      </c>
    </row>
    <row r="98" spans="1:53" x14ac:dyDescent="0.2">
      <c r="A98">
        <v>1</v>
      </c>
      <c r="B98" s="56"/>
      <c r="C98" s="56"/>
      <c r="D98" s="56"/>
      <c r="E98" s="56"/>
      <c r="F98" s="56"/>
      <c r="G98" s="56"/>
      <c r="H98" s="56"/>
      <c r="I98" s="66">
        <v>325</v>
      </c>
      <c r="J98" s="66">
        <v>14</v>
      </c>
      <c r="K98" s="58" t="s">
        <v>989</v>
      </c>
      <c r="L98" s="58" t="s">
        <v>719</v>
      </c>
      <c r="M98" s="58"/>
      <c r="N98" s="56"/>
      <c r="O98" s="68">
        <f>SUM(O97)</f>
        <v>2.5259999999999998</v>
      </c>
      <c r="P98" s="64"/>
      <c r="Q98" s="64"/>
      <c r="R98" s="56"/>
      <c r="S98" s="63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65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63"/>
      <c r="BA98" s="56"/>
    </row>
    <row r="99" spans="1:53" hidden="1" x14ac:dyDescent="0.2">
      <c r="B99" s="56" t="s">
        <v>713</v>
      </c>
      <c r="C99" s="56" t="s">
        <v>1000</v>
      </c>
      <c r="D99" s="56" t="s">
        <v>1001</v>
      </c>
      <c r="E99" s="56" t="s">
        <v>1002</v>
      </c>
      <c r="F99" s="56">
        <v>1</v>
      </c>
      <c r="G99" s="56" t="s">
        <v>1003</v>
      </c>
      <c r="H99" s="56"/>
      <c r="I99" s="63">
        <v>325</v>
      </c>
      <c r="J99" s="63">
        <v>22</v>
      </c>
      <c r="K99" s="56" t="s">
        <v>718</v>
      </c>
      <c r="L99" s="56" t="s">
        <v>719</v>
      </c>
      <c r="M99" s="56"/>
      <c r="N99" s="56" t="s">
        <v>758</v>
      </c>
      <c r="O99" s="64">
        <v>1.2589999999999999</v>
      </c>
      <c r="P99" s="64">
        <v>1.2589999999999999</v>
      </c>
      <c r="Q99" s="64">
        <v>1.2490000000000001</v>
      </c>
      <c r="R99" s="56">
        <v>1</v>
      </c>
      <c r="S99" s="63">
        <v>7.66</v>
      </c>
      <c r="T99" s="56" t="s">
        <v>721</v>
      </c>
      <c r="U99" s="56" t="s">
        <v>1004</v>
      </c>
      <c r="V99" s="56" t="s">
        <v>793</v>
      </c>
      <c r="W99" s="56" t="s">
        <v>1005</v>
      </c>
      <c r="X99" s="56" t="s">
        <v>1006</v>
      </c>
      <c r="Y99" s="56"/>
      <c r="Z99" s="56"/>
      <c r="AA99" s="56" t="s">
        <v>727</v>
      </c>
      <c r="AB99" s="56"/>
      <c r="AC99" s="56"/>
      <c r="AD99" s="65">
        <v>0</v>
      </c>
      <c r="AE99" s="56" t="s">
        <v>729</v>
      </c>
      <c r="AF99" s="56" t="s">
        <v>730</v>
      </c>
      <c r="AG99" s="56" t="s">
        <v>1007</v>
      </c>
      <c r="AH99" s="56"/>
      <c r="AI99" s="56"/>
      <c r="AJ99" s="56"/>
      <c r="AK99" s="56"/>
      <c r="AL99" s="56"/>
      <c r="AM99" s="56"/>
      <c r="AN99" s="56"/>
      <c r="AO99" s="56"/>
      <c r="AP99" s="56" t="s">
        <v>1008</v>
      </c>
      <c r="AQ99" s="56" t="s">
        <v>763</v>
      </c>
      <c r="AR99" s="56" t="s">
        <v>1009</v>
      </c>
      <c r="AS99" s="56" t="s">
        <v>1010</v>
      </c>
      <c r="AT99" s="56"/>
      <c r="AU99" s="56"/>
      <c r="AV99" s="56"/>
      <c r="AW99" s="56"/>
      <c r="AX99" s="56"/>
      <c r="AY99" s="56" t="s">
        <v>766</v>
      </c>
      <c r="AZ99" s="63">
        <v>25.13</v>
      </c>
      <c r="BA99" s="56" t="s">
        <v>954</v>
      </c>
    </row>
    <row r="100" spans="1:53" hidden="1" x14ac:dyDescent="0.2">
      <c r="B100" s="56" t="s">
        <v>713</v>
      </c>
      <c r="C100" s="56" t="s">
        <v>1011</v>
      </c>
      <c r="D100" s="56" t="s">
        <v>1012</v>
      </c>
      <c r="E100" s="56" t="s">
        <v>1013</v>
      </c>
      <c r="F100" s="56">
        <v>100</v>
      </c>
      <c r="G100" s="56" t="s">
        <v>1014</v>
      </c>
      <c r="H100" s="56"/>
      <c r="I100" s="63">
        <v>325</v>
      </c>
      <c r="J100" s="63">
        <v>22</v>
      </c>
      <c r="K100" s="56" t="s">
        <v>718</v>
      </c>
      <c r="L100" s="56" t="s">
        <v>719</v>
      </c>
      <c r="M100" s="56"/>
      <c r="N100" s="56" t="s">
        <v>720</v>
      </c>
      <c r="O100" s="64">
        <v>1.877</v>
      </c>
      <c r="P100" s="64">
        <v>1.877</v>
      </c>
      <c r="Q100" s="64">
        <v>1.9020000000000001</v>
      </c>
      <c r="R100" s="56">
        <v>1</v>
      </c>
      <c r="S100" s="63">
        <v>11.42</v>
      </c>
      <c r="T100" s="56" t="s">
        <v>721</v>
      </c>
      <c r="U100" s="56" t="s">
        <v>1015</v>
      </c>
      <c r="V100" s="56" t="s">
        <v>793</v>
      </c>
      <c r="W100" s="56" t="s">
        <v>1016</v>
      </c>
      <c r="X100" s="56" t="s">
        <v>1017</v>
      </c>
      <c r="Y100" s="56"/>
      <c r="Z100" s="56"/>
      <c r="AA100" s="56" t="s">
        <v>727</v>
      </c>
      <c r="AB100" s="56"/>
      <c r="AC100" s="56"/>
      <c r="AD100" s="65">
        <v>0</v>
      </c>
      <c r="AE100" s="56" t="s">
        <v>729</v>
      </c>
      <c r="AF100" s="56" t="s">
        <v>730</v>
      </c>
      <c r="AG100" s="56" t="s">
        <v>1018</v>
      </c>
      <c r="AH100" s="56" t="s">
        <v>1019</v>
      </c>
      <c r="AI100" s="56"/>
      <c r="AJ100" s="56"/>
      <c r="AK100" s="56"/>
      <c r="AL100" s="56"/>
      <c r="AM100" s="56"/>
      <c r="AN100" s="56"/>
      <c r="AO100" s="56"/>
      <c r="AP100" s="56" t="s">
        <v>1020</v>
      </c>
      <c r="AQ100" s="56" t="s">
        <v>763</v>
      </c>
      <c r="AR100" s="56" t="s">
        <v>1021</v>
      </c>
      <c r="AS100" s="56" t="s">
        <v>1022</v>
      </c>
      <c r="AT100" s="56"/>
      <c r="AU100" s="56"/>
      <c r="AV100" s="56"/>
      <c r="AW100" s="56"/>
      <c r="AX100" s="56"/>
      <c r="AY100" s="56" t="s">
        <v>766</v>
      </c>
      <c r="AZ100" s="63">
        <v>37.47</v>
      </c>
      <c r="BA100" s="56" t="s">
        <v>954</v>
      </c>
    </row>
    <row r="101" spans="1:53" x14ac:dyDescent="0.2">
      <c r="A101">
        <v>1</v>
      </c>
      <c r="B101" s="56"/>
      <c r="C101" s="56"/>
      <c r="D101" s="56"/>
      <c r="E101" s="56"/>
      <c r="F101" s="56"/>
      <c r="G101" s="56"/>
      <c r="H101" s="56"/>
      <c r="I101" s="66">
        <v>325</v>
      </c>
      <c r="J101" s="66">
        <v>22</v>
      </c>
      <c r="K101" s="58" t="s">
        <v>718</v>
      </c>
      <c r="L101" s="58" t="s">
        <v>719</v>
      </c>
      <c r="M101" s="58"/>
      <c r="N101" s="56"/>
      <c r="O101" s="68">
        <f>SUM(O99:O100)</f>
        <v>3.1360000000000001</v>
      </c>
      <c r="P101" s="64"/>
      <c r="Q101" s="64"/>
      <c r="R101" s="56"/>
      <c r="S101" s="63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65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63"/>
      <c r="BA101" s="56"/>
    </row>
    <row r="102" spans="1:53" hidden="1" x14ac:dyDescent="0.2">
      <c r="B102" s="56" t="s">
        <v>713</v>
      </c>
      <c r="C102" s="56" t="s">
        <v>1023</v>
      </c>
      <c r="D102" s="56" t="s">
        <v>1024</v>
      </c>
      <c r="E102" s="56" t="s">
        <v>1025</v>
      </c>
      <c r="F102" s="56">
        <v>20</v>
      </c>
      <c r="G102" s="56" t="s">
        <v>970</v>
      </c>
      <c r="H102" s="56"/>
      <c r="I102" s="63">
        <v>325</v>
      </c>
      <c r="J102" s="63">
        <v>24</v>
      </c>
      <c r="K102" s="56" t="s">
        <v>718</v>
      </c>
      <c r="L102" s="56" t="s">
        <v>719</v>
      </c>
      <c r="M102" s="56"/>
      <c r="N102" s="56" t="s">
        <v>720</v>
      </c>
      <c r="O102" s="64">
        <v>3.9409999999999998</v>
      </c>
      <c r="P102" s="64">
        <v>3.9409999999999998</v>
      </c>
      <c r="Q102" s="64">
        <v>3.976</v>
      </c>
      <c r="R102" s="56">
        <v>2</v>
      </c>
      <c r="S102" s="63">
        <v>22.12</v>
      </c>
      <c r="T102" s="56" t="s">
        <v>721</v>
      </c>
      <c r="U102" s="56" t="s">
        <v>1026</v>
      </c>
      <c r="V102" s="56" t="s">
        <v>793</v>
      </c>
      <c r="W102" s="56" t="s">
        <v>1016</v>
      </c>
      <c r="X102" s="56" t="s">
        <v>1027</v>
      </c>
      <c r="Y102" s="56"/>
      <c r="Z102" s="56"/>
      <c r="AA102" s="56" t="s">
        <v>728</v>
      </c>
      <c r="AB102" s="56"/>
      <c r="AC102" s="56"/>
      <c r="AD102" s="65">
        <v>0</v>
      </c>
      <c r="AE102" s="56" t="s">
        <v>729</v>
      </c>
      <c r="AF102" s="56" t="s">
        <v>730</v>
      </c>
      <c r="AG102" s="56"/>
      <c r="AH102" s="56"/>
      <c r="AI102" s="56"/>
      <c r="AJ102" s="56"/>
      <c r="AK102" s="56"/>
      <c r="AL102" s="56"/>
      <c r="AM102" s="56"/>
      <c r="AN102" s="56"/>
      <c r="AO102" s="56"/>
      <c r="AP102" s="56" t="s">
        <v>1028</v>
      </c>
      <c r="AQ102" s="56" t="s">
        <v>763</v>
      </c>
      <c r="AR102" s="56" t="s">
        <v>977</v>
      </c>
      <c r="AS102" s="56" t="s">
        <v>978</v>
      </c>
      <c r="AT102" s="56"/>
      <c r="AU102" s="56"/>
      <c r="AV102" s="56"/>
      <c r="AW102" s="56"/>
      <c r="AX102" s="56"/>
      <c r="AY102" s="56" t="s">
        <v>766</v>
      </c>
      <c r="AZ102" s="63">
        <v>72.569999999999993</v>
      </c>
      <c r="BA102" s="56" t="s">
        <v>800</v>
      </c>
    </row>
    <row r="103" spans="1:53" hidden="1" x14ac:dyDescent="0.2">
      <c r="B103" s="56" t="s">
        <v>713</v>
      </c>
      <c r="C103" s="56" t="s">
        <v>1023</v>
      </c>
      <c r="D103" s="56" t="s">
        <v>1024</v>
      </c>
      <c r="E103" s="56" t="s">
        <v>1025</v>
      </c>
      <c r="F103" s="56">
        <v>20</v>
      </c>
      <c r="G103" s="56" t="s">
        <v>970</v>
      </c>
      <c r="H103" s="56"/>
      <c r="I103" s="63">
        <v>325</v>
      </c>
      <c r="J103" s="63">
        <v>24</v>
      </c>
      <c r="K103" s="56" t="s">
        <v>718</v>
      </c>
      <c r="L103" s="56" t="s">
        <v>719</v>
      </c>
      <c r="M103" s="56"/>
      <c r="N103" s="56" t="s">
        <v>720</v>
      </c>
      <c r="O103" s="64">
        <v>1.931</v>
      </c>
      <c r="P103" s="64">
        <v>1.931</v>
      </c>
      <c r="Q103" s="64">
        <v>1.9580000000000002</v>
      </c>
      <c r="R103" s="56">
        <v>1</v>
      </c>
      <c r="S103" s="63">
        <v>10.84</v>
      </c>
      <c r="T103" s="56" t="s">
        <v>721</v>
      </c>
      <c r="U103" s="56" t="s">
        <v>1029</v>
      </c>
      <c r="V103" s="56" t="s">
        <v>793</v>
      </c>
      <c r="W103" s="56" t="s">
        <v>1016</v>
      </c>
      <c r="X103" s="56" t="s">
        <v>1027</v>
      </c>
      <c r="Y103" s="56"/>
      <c r="Z103" s="56"/>
      <c r="AA103" s="56" t="s">
        <v>728</v>
      </c>
      <c r="AB103" s="56"/>
      <c r="AC103" s="56"/>
      <c r="AD103" s="65">
        <v>0</v>
      </c>
      <c r="AE103" s="56" t="s">
        <v>729</v>
      </c>
      <c r="AF103" s="56" t="s">
        <v>730</v>
      </c>
      <c r="AG103" s="56"/>
      <c r="AH103" s="56"/>
      <c r="AI103" s="56"/>
      <c r="AJ103" s="56"/>
      <c r="AK103" s="56"/>
      <c r="AL103" s="56"/>
      <c r="AM103" s="56"/>
      <c r="AN103" s="56"/>
      <c r="AO103" s="56"/>
      <c r="AP103" s="56" t="s">
        <v>1028</v>
      </c>
      <c r="AQ103" s="56" t="s">
        <v>763</v>
      </c>
      <c r="AR103" s="56" t="s">
        <v>977</v>
      </c>
      <c r="AS103" s="56" t="s">
        <v>978</v>
      </c>
      <c r="AT103" s="56"/>
      <c r="AU103" s="56"/>
      <c r="AV103" s="56"/>
      <c r="AW103" s="56"/>
      <c r="AX103" s="56"/>
      <c r="AY103" s="56" t="s">
        <v>766</v>
      </c>
      <c r="AZ103" s="63">
        <v>35.56</v>
      </c>
      <c r="BA103" s="56" t="s">
        <v>800</v>
      </c>
    </row>
    <row r="104" spans="1:53" hidden="1" x14ac:dyDescent="0.2">
      <c r="B104" s="56" t="s">
        <v>713</v>
      </c>
      <c r="C104" s="56" t="s">
        <v>1023</v>
      </c>
      <c r="D104" s="56" t="s">
        <v>1024</v>
      </c>
      <c r="E104" s="56" t="s">
        <v>1025</v>
      </c>
      <c r="F104" s="56">
        <v>20</v>
      </c>
      <c r="G104" s="56" t="s">
        <v>970</v>
      </c>
      <c r="H104" s="56"/>
      <c r="I104" s="63">
        <v>325</v>
      </c>
      <c r="J104" s="63">
        <v>24</v>
      </c>
      <c r="K104" s="56" t="s">
        <v>718</v>
      </c>
      <c r="L104" s="56" t="s">
        <v>719</v>
      </c>
      <c r="M104" s="56"/>
      <c r="N104" s="56" t="s">
        <v>720</v>
      </c>
      <c r="O104" s="64">
        <v>2.0379999999999998</v>
      </c>
      <c r="P104" s="64">
        <v>2.0379999999999998</v>
      </c>
      <c r="Q104" s="64">
        <v>2.0550000000000002</v>
      </c>
      <c r="R104" s="56">
        <v>1</v>
      </c>
      <c r="S104" s="63">
        <v>11.44</v>
      </c>
      <c r="T104" s="56" t="s">
        <v>721</v>
      </c>
      <c r="U104" s="56" t="s">
        <v>1030</v>
      </c>
      <c r="V104" s="56" t="s">
        <v>793</v>
      </c>
      <c r="W104" s="56" t="s">
        <v>1016</v>
      </c>
      <c r="X104" s="56" t="s">
        <v>1027</v>
      </c>
      <c r="Y104" s="56"/>
      <c r="Z104" s="56"/>
      <c r="AA104" s="56" t="s">
        <v>728</v>
      </c>
      <c r="AB104" s="56"/>
      <c r="AC104" s="56"/>
      <c r="AD104" s="65">
        <v>0</v>
      </c>
      <c r="AE104" s="56" t="s">
        <v>729</v>
      </c>
      <c r="AF104" s="56" t="s">
        <v>730</v>
      </c>
      <c r="AG104" s="56" t="s">
        <v>1031</v>
      </c>
      <c r="AH104" s="56" t="s">
        <v>1032</v>
      </c>
      <c r="AI104" s="56" t="s">
        <v>1033</v>
      </c>
      <c r="AJ104" s="56" t="s">
        <v>1034</v>
      </c>
      <c r="AK104" s="56"/>
      <c r="AL104" s="56"/>
      <c r="AM104" s="56"/>
      <c r="AN104" s="56"/>
      <c r="AO104" s="56"/>
      <c r="AP104" s="56" t="s">
        <v>1028</v>
      </c>
      <c r="AQ104" s="56" t="s">
        <v>763</v>
      </c>
      <c r="AR104" s="56" t="s">
        <v>977</v>
      </c>
      <c r="AS104" s="56" t="s">
        <v>978</v>
      </c>
      <c r="AT104" s="56"/>
      <c r="AU104" s="56"/>
      <c r="AV104" s="56"/>
      <c r="AW104" s="56"/>
      <c r="AX104" s="56"/>
      <c r="AY104" s="56" t="s">
        <v>766</v>
      </c>
      <c r="AZ104" s="63">
        <v>37.53</v>
      </c>
      <c r="BA104" s="56" t="s">
        <v>800</v>
      </c>
    </row>
    <row r="105" spans="1:53" x14ac:dyDescent="0.2">
      <c r="A105">
        <v>1</v>
      </c>
      <c r="B105" s="56"/>
      <c r="C105" s="56"/>
      <c r="D105" s="56"/>
      <c r="E105" s="56"/>
      <c r="F105" s="56"/>
      <c r="G105" s="56"/>
      <c r="H105" s="56"/>
      <c r="I105" s="66">
        <v>325</v>
      </c>
      <c r="J105" s="66">
        <v>24</v>
      </c>
      <c r="K105" s="58" t="s">
        <v>718</v>
      </c>
      <c r="L105" s="58" t="s">
        <v>719</v>
      </c>
      <c r="M105" s="58"/>
      <c r="N105" s="56"/>
      <c r="O105" s="68">
        <f>SUM(O102:O104)</f>
        <v>7.91</v>
      </c>
      <c r="P105" s="64"/>
      <c r="Q105" s="64"/>
      <c r="R105" s="56"/>
      <c r="S105" s="63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65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63"/>
      <c r="BA105" s="56"/>
    </row>
    <row r="106" spans="1:53" hidden="1" x14ac:dyDescent="0.2">
      <c r="B106" s="56" t="s">
        <v>713</v>
      </c>
      <c r="C106" s="56" t="s">
        <v>1035</v>
      </c>
      <c r="D106" s="56" t="s">
        <v>1036</v>
      </c>
      <c r="E106" s="56" t="s">
        <v>1037</v>
      </c>
      <c r="F106" s="56">
        <v>10</v>
      </c>
      <c r="G106" s="56" t="s">
        <v>1038</v>
      </c>
      <c r="H106" s="56"/>
      <c r="I106" s="63">
        <v>377</v>
      </c>
      <c r="J106" s="63">
        <v>10</v>
      </c>
      <c r="K106" s="56" t="s">
        <v>791</v>
      </c>
      <c r="L106" s="56" t="s">
        <v>719</v>
      </c>
      <c r="M106" s="56"/>
      <c r="N106" s="56" t="s">
        <v>720</v>
      </c>
      <c r="O106" s="64">
        <v>2.5630000000000002</v>
      </c>
      <c r="P106" s="64">
        <v>2.5630000000000002</v>
      </c>
      <c r="Q106" s="64">
        <v>2.694</v>
      </c>
      <c r="R106" s="56">
        <v>4</v>
      </c>
      <c r="S106" s="63">
        <v>28.32</v>
      </c>
      <c r="T106" s="56" t="s">
        <v>721</v>
      </c>
      <c r="U106" s="56" t="s">
        <v>1039</v>
      </c>
      <c r="V106" s="56" t="s">
        <v>793</v>
      </c>
      <c r="W106" s="56" t="s">
        <v>1040</v>
      </c>
      <c r="X106" s="56" t="s">
        <v>1041</v>
      </c>
      <c r="Y106" s="56"/>
      <c r="Z106" s="56"/>
      <c r="AA106" s="56" t="s">
        <v>942</v>
      </c>
      <c r="AB106" s="56"/>
      <c r="AC106" s="56"/>
      <c r="AD106" s="65">
        <v>64992.553999999996</v>
      </c>
      <c r="AE106" s="56" t="s">
        <v>729</v>
      </c>
      <c r="AF106" s="56" t="s">
        <v>730</v>
      </c>
      <c r="AG106" s="56"/>
      <c r="AH106" s="56"/>
      <c r="AI106" s="56"/>
      <c r="AJ106" s="56"/>
      <c r="AK106" s="56"/>
      <c r="AL106" s="56"/>
      <c r="AM106" s="56"/>
      <c r="AN106" s="56"/>
      <c r="AO106" s="56"/>
      <c r="AP106" s="56" t="s">
        <v>1042</v>
      </c>
      <c r="AQ106" s="56" t="s">
        <v>763</v>
      </c>
      <c r="AR106" s="56" t="s">
        <v>1043</v>
      </c>
      <c r="AS106" s="56" t="s">
        <v>978</v>
      </c>
      <c r="AT106" s="56"/>
      <c r="AU106" s="56"/>
      <c r="AV106" s="56"/>
      <c r="AW106" s="56"/>
      <c r="AX106" s="56"/>
      <c r="AY106" s="56" t="s">
        <v>766</v>
      </c>
      <c r="AZ106" s="63">
        <v>92.91</v>
      </c>
      <c r="BA106" s="56" t="s">
        <v>954</v>
      </c>
    </row>
    <row r="107" spans="1:53" hidden="1" x14ac:dyDescent="0.2">
      <c r="B107" s="56" t="s">
        <v>713</v>
      </c>
      <c r="C107" s="56" t="s">
        <v>1035</v>
      </c>
      <c r="D107" s="56" t="s">
        <v>1036</v>
      </c>
      <c r="E107" s="56" t="s">
        <v>1037</v>
      </c>
      <c r="F107" s="56">
        <v>10</v>
      </c>
      <c r="G107" s="56" t="s">
        <v>1038</v>
      </c>
      <c r="H107" s="56"/>
      <c r="I107" s="63">
        <v>377</v>
      </c>
      <c r="J107" s="63">
        <v>10</v>
      </c>
      <c r="K107" s="56" t="s">
        <v>791</v>
      </c>
      <c r="L107" s="56" t="s">
        <v>719</v>
      </c>
      <c r="M107" s="56"/>
      <c r="N107" s="56" t="s">
        <v>720</v>
      </c>
      <c r="O107" s="64">
        <v>0.7320000000000001</v>
      </c>
      <c r="P107" s="64">
        <v>0.7320000000000001</v>
      </c>
      <c r="Q107" s="64">
        <v>0.78400000000000003</v>
      </c>
      <c r="R107" s="56">
        <v>1</v>
      </c>
      <c r="S107" s="63">
        <v>8.09</v>
      </c>
      <c r="T107" s="56" t="s">
        <v>721</v>
      </c>
      <c r="U107" s="56" t="s">
        <v>1044</v>
      </c>
      <c r="V107" s="56" t="s">
        <v>793</v>
      </c>
      <c r="W107" s="56" t="s">
        <v>1040</v>
      </c>
      <c r="X107" s="56" t="s">
        <v>1041</v>
      </c>
      <c r="Y107" s="56"/>
      <c r="Z107" s="56"/>
      <c r="AA107" s="56" t="s">
        <v>942</v>
      </c>
      <c r="AB107" s="56"/>
      <c r="AC107" s="56"/>
      <c r="AD107" s="65">
        <v>18562.056</v>
      </c>
      <c r="AE107" s="56" t="s">
        <v>729</v>
      </c>
      <c r="AF107" s="56" t="s">
        <v>730</v>
      </c>
      <c r="AG107" s="56"/>
      <c r="AH107" s="56"/>
      <c r="AI107" s="56"/>
      <c r="AJ107" s="56"/>
      <c r="AK107" s="56"/>
      <c r="AL107" s="56"/>
      <c r="AM107" s="56"/>
      <c r="AN107" s="56"/>
      <c r="AO107" s="56"/>
      <c r="AP107" s="56" t="s">
        <v>1042</v>
      </c>
      <c r="AQ107" s="56" t="s">
        <v>763</v>
      </c>
      <c r="AR107" s="56" t="s">
        <v>1043</v>
      </c>
      <c r="AS107" s="56" t="s">
        <v>978</v>
      </c>
      <c r="AT107" s="56"/>
      <c r="AU107" s="56"/>
      <c r="AV107" s="56"/>
      <c r="AW107" s="56"/>
      <c r="AX107" s="56"/>
      <c r="AY107" s="56" t="s">
        <v>766</v>
      </c>
      <c r="AZ107" s="63">
        <v>26.54</v>
      </c>
      <c r="BA107" s="56" t="s">
        <v>954</v>
      </c>
    </row>
    <row r="108" spans="1:53" hidden="1" x14ac:dyDescent="0.2">
      <c r="B108" s="56" t="s">
        <v>713</v>
      </c>
      <c r="C108" s="56" t="s">
        <v>1035</v>
      </c>
      <c r="D108" s="56" t="s">
        <v>1036</v>
      </c>
      <c r="E108" s="56" t="s">
        <v>1037</v>
      </c>
      <c r="F108" s="56">
        <v>10</v>
      </c>
      <c r="G108" s="56" t="s">
        <v>1038</v>
      </c>
      <c r="H108" s="56"/>
      <c r="I108" s="63">
        <v>377</v>
      </c>
      <c r="J108" s="63">
        <v>10</v>
      </c>
      <c r="K108" s="56" t="s">
        <v>791</v>
      </c>
      <c r="L108" s="56" t="s">
        <v>719</v>
      </c>
      <c r="M108" s="56"/>
      <c r="N108" s="56" t="s">
        <v>720</v>
      </c>
      <c r="O108" s="64">
        <v>0.60600000000000009</v>
      </c>
      <c r="P108" s="64">
        <v>0.60600000000000009</v>
      </c>
      <c r="Q108" s="64">
        <v>0.64200000000000002</v>
      </c>
      <c r="R108" s="56">
        <v>1</v>
      </c>
      <c r="S108" s="63">
        <v>6.69</v>
      </c>
      <c r="T108" s="56" t="s">
        <v>721</v>
      </c>
      <c r="U108" s="56" t="s">
        <v>1045</v>
      </c>
      <c r="V108" s="56" t="s">
        <v>793</v>
      </c>
      <c r="W108" s="56" t="s">
        <v>1040</v>
      </c>
      <c r="X108" s="56" t="s">
        <v>1041</v>
      </c>
      <c r="Y108" s="56"/>
      <c r="Z108" s="56"/>
      <c r="AA108" s="56" t="s">
        <v>942</v>
      </c>
      <c r="AB108" s="56"/>
      <c r="AC108" s="56"/>
      <c r="AD108" s="65">
        <v>15366.948</v>
      </c>
      <c r="AE108" s="56" t="s">
        <v>729</v>
      </c>
      <c r="AF108" s="56" t="s">
        <v>730</v>
      </c>
      <c r="AG108" s="56"/>
      <c r="AH108" s="56"/>
      <c r="AI108" s="56"/>
      <c r="AJ108" s="56"/>
      <c r="AK108" s="56"/>
      <c r="AL108" s="56"/>
      <c r="AM108" s="56"/>
      <c r="AN108" s="56"/>
      <c r="AO108" s="56"/>
      <c r="AP108" s="56" t="s">
        <v>1042</v>
      </c>
      <c r="AQ108" s="56" t="s">
        <v>763</v>
      </c>
      <c r="AR108" s="56" t="s">
        <v>1043</v>
      </c>
      <c r="AS108" s="56" t="s">
        <v>978</v>
      </c>
      <c r="AT108" s="56"/>
      <c r="AU108" s="56"/>
      <c r="AV108" s="56"/>
      <c r="AW108" s="56"/>
      <c r="AX108" s="56"/>
      <c r="AY108" s="56" t="s">
        <v>766</v>
      </c>
      <c r="AZ108" s="63">
        <v>21.95</v>
      </c>
      <c r="BA108" s="56" t="s">
        <v>954</v>
      </c>
    </row>
    <row r="109" spans="1:53" hidden="1" x14ac:dyDescent="0.2">
      <c r="B109" s="56" t="s">
        <v>713</v>
      </c>
      <c r="C109" s="56" t="s">
        <v>1035</v>
      </c>
      <c r="D109" s="56" t="s">
        <v>1036</v>
      </c>
      <c r="E109" s="56" t="s">
        <v>1037</v>
      </c>
      <c r="F109" s="56">
        <v>10</v>
      </c>
      <c r="G109" s="56" t="s">
        <v>1038</v>
      </c>
      <c r="H109" s="56"/>
      <c r="I109" s="63">
        <v>377</v>
      </c>
      <c r="J109" s="63">
        <v>10</v>
      </c>
      <c r="K109" s="56" t="s">
        <v>791</v>
      </c>
      <c r="L109" s="56" t="s">
        <v>719</v>
      </c>
      <c r="M109" s="56"/>
      <c r="N109" s="56" t="s">
        <v>720</v>
      </c>
      <c r="O109" s="64">
        <v>0.55900000000000016</v>
      </c>
      <c r="P109" s="64">
        <v>0.55900000000000016</v>
      </c>
      <c r="Q109" s="64">
        <v>0.57500000000000007</v>
      </c>
      <c r="R109" s="56">
        <v>1</v>
      </c>
      <c r="S109" s="63">
        <v>6.18</v>
      </c>
      <c r="T109" s="56" t="s">
        <v>721</v>
      </c>
      <c r="U109" s="56" t="s">
        <v>1046</v>
      </c>
      <c r="V109" s="56" t="s">
        <v>793</v>
      </c>
      <c r="W109" s="56" t="s">
        <v>1040</v>
      </c>
      <c r="X109" s="56" t="s">
        <v>1041</v>
      </c>
      <c r="Y109" s="56"/>
      <c r="Z109" s="56"/>
      <c r="AA109" s="56" t="s">
        <v>942</v>
      </c>
      <c r="AB109" s="56"/>
      <c r="AC109" s="56"/>
      <c r="AD109" s="65">
        <v>14175.121999999999</v>
      </c>
      <c r="AE109" s="56" t="s">
        <v>729</v>
      </c>
      <c r="AF109" s="56" t="s">
        <v>730</v>
      </c>
      <c r="AG109" s="56"/>
      <c r="AH109" s="56"/>
      <c r="AI109" s="56"/>
      <c r="AJ109" s="56"/>
      <c r="AK109" s="56"/>
      <c r="AL109" s="56"/>
      <c r="AM109" s="56"/>
      <c r="AN109" s="56"/>
      <c r="AO109" s="56"/>
      <c r="AP109" s="56" t="s">
        <v>1042</v>
      </c>
      <c r="AQ109" s="56" t="s">
        <v>763</v>
      </c>
      <c r="AR109" s="56" t="s">
        <v>1043</v>
      </c>
      <c r="AS109" s="56" t="s">
        <v>978</v>
      </c>
      <c r="AT109" s="56"/>
      <c r="AU109" s="56"/>
      <c r="AV109" s="56"/>
      <c r="AW109" s="56"/>
      <c r="AX109" s="56"/>
      <c r="AY109" s="56" t="s">
        <v>766</v>
      </c>
      <c r="AZ109" s="63">
        <v>20.28</v>
      </c>
      <c r="BA109" s="56" t="s">
        <v>954</v>
      </c>
    </row>
    <row r="110" spans="1:53" x14ac:dyDescent="0.2">
      <c r="A110">
        <v>1</v>
      </c>
      <c r="I110" s="66">
        <v>377</v>
      </c>
      <c r="J110" s="66">
        <v>10</v>
      </c>
      <c r="K110" s="58" t="s">
        <v>791</v>
      </c>
      <c r="L110" s="58" t="s">
        <v>719</v>
      </c>
      <c r="M110" s="67"/>
      <c r="O110" s="68">
        <f>SUM(O106:O109)</f>
        <v>4.4600000000000009</v>
      </c>
    </row>
    <row r="111" spans="1:53" hidden="1" x14ac:dyDescent="0.2">
      <c r="B111" s="56" t="s">
        <v>713</v>
      </c>
      <c r="C111" s="56" t="s">
        <v>1035</v>
      </c>
      <c r="D111" s="56" t="s">
        <v>1036</v>
      </c>
      <c r="E111" s="56" t="s">
        <v>1047</v>
      </c>
      <c r="F111" s="56">
        <v>60</v>
      </c>
      <c r="G111" s="56" t="s">
        <v>1038</v>
      </c>
      <c r="H111" s="56"/>
      <c r="I111" s="63">
        <v>377</v>
      </c>
      <c r="J111" s="63">
        <v>12</v>
      </c>
      <c r="K111" s="56" t="s">
        <v>807</v>
      </c>
      <c r="L111" s="56" t="s">
        <v>719</v>
      </c>
      <c r="M111" s="56"/>
      <c r="N111" s="56" t="s">
        <v>720</v>
      </c>
      <c r="O111" s="64">
        <v>1.0349999999999999</v>
      </c>
      <c r="P111" s="64">
        <v>1.0349999999999999</v>
      </c>
      <c r="Q111" s="64">
        <v>1.022</v>
      </c>
      <c r="R111" s="56">
        <v>1</v>
      </c>
      <c r="S111" s="63">
        <v>9.58</v>
      </c>
      <c r="T111" s="56" t="s">
        <v>721</v>
      </c>
      <c r="U111" s="56" t="s">
        <v>1048</v>
      </c>
      <c r="V111" s="56" t="s">
        <v>793</v>
      </c>
      <c r="W111" s="56" t="s">
        <v>1040</v>
      </c>
      <c r="X111" s="56" t="s">
        <v>1049</v>
      </c>
      <c r="Y111" s="56"/>
      <c r="Z111" s="56"/>
      <c r="AA111" s="56" t="s">
        <v>942</v>
      </c>
      <c r="AB111" s="56"/>
      <c r="AC111" s="56"/>
      <c r="AD111" s="65">
        <v>21307.544999999998</v>
      </c>
      <c r="AE111" s="56" t="s">
        <v>729</v>
      </c>
      <c r="AF111" s="56" t="s">
        <v>739</v>
      </c>
      <c r="AG111" s="56" t="s">
        <v>1050</v>
      </c>
      <c r="AH111" s="56"/>
      <c r="AI111" s="56"/>
      <c r="AJ111" s="56"/>
      <c r="AK111" s="56"/>
      <c r="AL111" s="56"/>
      <c r="AM111" s="56"/>
      <c r="AN111" s="56"/>
      <c r="AO111" s="56"/>
      <c r="AP111" s="56" t="s">
        <v>1051</v>
      </c>
      <c r="AQ111" s="56" t="s">
        <v>763</v>
      </c>
      <c r="AR111" s="56" t="s">
        <v>1043</v>
      </c>
      <c r="AS111" s="56" t="s">
        <v>978</v>
      </c>
      <c r="AT111" s="56"/>
      <c r="AU111" s="56"/>
      <c r="AV111" s="56"/>
      <c r="AW111" s="56"/>
      <c r="AX111" s="56"/>
      <c r="AY111" s="56" t="s">
        <v>766</v>
      </c>
      <c r="AZ111" s="63">
        <v>31.43</v>
      </c>
      <c r="BA111" s="56" t="s">
        <v>954</v>
      </c>
    </row>
    <row r="112" spans="1:53" x14ac:dyDescent="0.2">
      <c r="A112">
        <v>1</v>
      </c>
      <c r="I112" s="66">
        <v>377</v>
      </c>
      <c r="J112" s="66">
        <v>12</v>
      </c>
      <c r="K112" s="58" t="s">
        <v>807</v>
      </c>
      <c r="L112" s="58" t="s">
        <v>719</v>
      </c>
      <c r="M112" s="67"/>
      <c r="O112" s="68">
        <f>SUM(O111)</f>
        <v>1.0349999999999999</v>
      </c>
    </row>
    <row r="113" spans="1:53" hidden="1" x14ac:dyDescent="0.2">
      <c r="B113" s="56" t="s">
        <v>713</v>
      </c>
      <c r="C113" s="56" t="s">
        <v>1052</v>
      </c>
      <c r="D113" s="56" t="s">
        <v>1053</v>
      </c>
      <c r="E113" s="56" t="s">
        <v>1054</v>
      </c>
      <c r="F113" s="56">
        <v>10</v>
      </c>
      <c r="G113" s="56" t="s">
        <v>1055</v>
      </c>
      <c r="H113" s="56"/>
      <c r="I113" s="63">
        <v>426</v>
      </c>
      <c r="J113" s="63">
        <v>9</v>
      </c>
      <c r="K113" s="56" t="s">
        <v>718</v>
      </c>
      <c r="L113" s="56" t="s">
        <v>719</v>
      </c>
      <c r="M113" s="56"/>
      <c r="N113" s="56" t="s">
        <v>720</v>
      </c>
      <c r="O113" s="64">
        <v>0.97900000000000009</v>
      </c>
      <c r="P113" s="64">
        <v>0.97900000000000009</v>
      </c>
      <c r="Q113" s="64">
        <v>1.119</v>
      </c>
      <c r="R113" s="56">
        <v>1</v>
      </c>
      <c r="S113" s="63">
        <v>10.58</v>
      </c>
      <c r="T113" s="56" t="s">
        <v>721</v>
      </c>
      <c r="U113" s="56" t="s">
        <v>1056</v>
      </c>
      <c r="V113" s="56" t="s">
        <v>793</v>
      </c>
      <c r="W113" s="56" t="s">
        <v>1057</v>
      </c>
      <c r="X113" s="56" t="s">
        <v>1058</v>
      </c>
      <c r="Y113" s="56"/>
      <c r="Z113" s="56"/>
      <c r="AA113" s="56" t="s">
        <v>727</v>
      </c>
      <c r="AB113" s="56"/>
      <c r="AC113" s="56"/>
      <c r="AD113" s="65">
        <v>0</v>
      </c>
      <c r="AE113" s="56" t="s">
        <v>729</v>
      </c>
      <c r="AF113" s="56" t="s">
        <v>739</v>
      </c>
      <c r="AG113" s="56" t="s">
        <v>822</v>
      </c>
      <c r="AH113" s="56" t="s">
        <v>1059</v>
      </c>
      <c r="AI113" s="56" t="s">
        <v>1060</v>
      </c>
      <c r="AJ113" s="56"/>
      <c r="AK113" s="56"/>
      <c r="AL113" s="56"/>
      <c r="AM113" s="56"/>
      <c r="AN113" s="56"/>
      <c r="AO113" s="56"/>
      <c r="AP113" s="56" t="s">
        <v>1061</v>
      </c>
      <c r="AQ113" s="56" t="s">
        <v>799</v>
      </c>
      <c r="AR113" s="56"/>
      <c r="AS113" s="56"/>
      <c r="AT113" s="56"/>
      <c r="AU113" s="56"/>
      <c r="AV113" s="56"/>
      <c r="AW113" s="56"/>
      <c r="AX113" s="56"/>
      <c r="AY113" s="56"/>
      <c r="AZ113" s="63">
        <v>34.71</v>
      </c>
      <c r="BA113" s="56" t="s">
        <v>1062</v>
      </c>
    </row>
    <row r="114" spans="1:53" hidden="1" x14ac:dyDescent="0.2">
      <c r="B114" s="56" t="s">
        <v>713</v>
      </c>
      <c r="C114" s="56" t="s">
        <v>1052</v>
      </c>
      <c r="D114" s="56" t="s">
        <v>1053</v>
      </c>
      <c r="E114" s="56" t="s">
        <v>1054</v>
      </c>
      <c r="F114" s="56">
        <v>10</v>
      </c>
      <c r="G114" s="56" t="s">
        <v>1055</v>
      </c>
      <c r="H114" s="56"/>
      <c r="I114" s="63">
        <v>426</v>
      </c>
      <c r="J114" s="63">
        <v>9</v>
      </c>
      <c r="K114" s="56" t="s">
        <v>718</v>
      </c>
      <c r="L114" s="56" t="s">
        <v>719</v>
      </c>
      <c r="M114" s="56"/>
      <c r="N114" s="56" t="s">
        <v>720</v>
      </c>
      <c r="O114" s="64">
        <v>0.97900000000000009</v>
      </c>
      <c r="P114" s="64">
        <v>0.97900000000000009</v>
      </c>
      <c r="Q114" s="64">
        <v>1.1439999999999999</v>
      </c>
      <c r="R114" s="56">
        <v>1</v>
      </c>
      <c r="S114" s="63">
        <v>10.58</v>
      </c>
      <c r="T114" s="56" t="s">
        <v>721</v>
      </c>
      <c r="U114" s="56" t="s">
        <v>1063</v>
      </c>
      <c r="V114" s="56" t="s">
        <v>793</v>
      </c>
      <c r="W114" s="56" t="s">
        <v>1057</v>
      </c>
      <c r="X114" s="56" t="s">
        <v>1058</v>
      </c>
      <c r="Y114" s="56"/>
      <c r="Z114" s="56"/>
      <c r="AA114" s="56" t="s">
        <v>727</v>
      </c>
      <c r="AB114" s="56"/>
      <c r="AC114" s="56"/>
      <c r="AD114" s="65">
        <v>0</v>
      </c>
      <c r="AE114" s="56" t="s">
        <v>729</v>
      </c>
      <c r="AF114" s="56" t="s">
        <v>739</v>
      </c>
      <c r="AG114" s="56" t="s">
        <v>822</v>
      </c>
      <c r="AH114" s="56" t="s">
        <v>1059</v>
      </c>
      <c r="AI114" s="56" t="s">
        <v>1060</v>
      </c>
      <c r="AJ114" s="56"/>
      <c r="AK114" s="56"/>
      <c r="AL114" s="56"/>
      <c r="AM114" s="56"/>
      <c r="AN114" s="56"/>
      <c r="AO114" s="56"/>
      <c r="AP114" s="56" t="s">
        <v>1061</v>
      </c>
      <c r="AQ114" s="56" t="s">
        <v>799</v>
      </c>
      <c r="AR114" s="56"/>
      <c r="AS114" s="56"/>
      <c r="AT114" s="56"/>
      <c r="AU114" s="56"/>
      <c r="AV114" s="56"/>
      <c r="AW114" s="56"/>
      <c r="AX114" s="56"/>
      <c r="AY114" s="56"/>
      <c r="AZ114" s="63">
        <v>34.71</v>
      </c>
      <c r="BA114" s="56" t="s">
        <v>1062</v>
      </c>
    </row>
    <row r="115" spans="1:53" hidden="1" x14ac:dyDescent="0.2">
      <c r="B115" s="56" t="s">
        <v>713</v>
      </c>
      <c r="C115" s="56" t="s">
        <v>1052</v>
      </c>
      <c r="D115" s="56" t="s">
        <v>1053</v>
      </c>
      <c r="E115" s="56" t="s">
        <v>1054</v>
      </c>
      <c r="F115" s="56">
        <v>10</v>
      </c>
      <c r="G115" s="56" t="s">
        <v>1055</v>
      </c>
      <c r="H115" s="56"/>
      <c r="I115" s="63">
        <v>426</v>
      </c>
      <c r="J115" s="63">
        <v>9</v>
      </c>
      <c r="K115" s="56" t="s">
        <v>718</v>
      </c>
      <c r="L115" s="56" t="s">
        <v>719</v>
      </c>
      <c r="M115" s="56"/>
      <c r="N115" s="56" t="s">
        <v>720</v>
      </c>
      <c r="O115" s="64">
        <v>0.97700000000000009</v>
      </c>
      <c r="P115" s="64">
        <v>0.97700000000000009</v>
      </c>
      <c r="Q115" s="64">
        <v>1.139</v>
      </c>
      <c r="R115" s="56">
        <v>1</v>
      </c>
      <c r="S115" s="63">
        <v>10.56</v>
      </c>
      <c r="T115" s="56" t="s">
        <v>721</v>
      </c>
      <c r="U115" s="56" t="s">
        <v>1064</v>
      </c>
      <c r="V115" s="56" t="s">
        <v>793</v>
      </c>
      <c r="W115" s="56" t="s">
        <v>1057</v>
      </c>
      <c r="X115" s="56" t="s">
        <v>1058</v>
      </c>
      <c r="Y115" s="56"/>
      <c r="Z115" s="56"/>
      <c r="AA115" s="56" t="s">
        <v>727</v>
      </c>
      <c r="AB115" s="56"/>
      <c r="AC115" s="56"/>
      <c r="AD115" s="65">
        <v>0</v>
      </c>
      <c r="AE115" s="56" t="s">
        <v>729</v>
      </c>
      <c r="AF115" s="56" t="s">
        <v>739</v>
      </c>
      <c r="AG115" s="56" t="s">
        <v>822</v>
      </c>
      <c r="AH115" s="56" t="s">
        <v>1059</v>
      </c>
      <c r="AI115" s="56" t="s">
        <v>1060</v>
      </c>
      <c r="AJ115" s="56"/>
      <c r="AK115" s="56"/>
      <c r="AL115" s="56"/>
      <c r="AM115" s="56"/>
      <c r="AN115" s="56"/>
      <c r="AO115" s="56"/>
      <c r="AP115" s="56" t="s">
        <v>1061</v>
      </c>
      <c r="AQ115" s="56" t="s">
        <v>799</v>
      </c>
      <c r="AR115" s="56"/>
      <c r="AS115" s="56"/>
      <c r="AT115" s="56"/>
      <c r="AU115" s="56"/>
      <c r="AV115" s="56"/>
      <c r="AW115" s="56"/>
      <c r="AX115" s="56"/>
      <c r="AY115" s="56"/>
      <c r="AZ115" s="63">
        <v>34.65</v>
      </c>
      <c r="BA115" s="56" t="s">
        <v>1062</v>
      </c>
    </row>
    <row r="116" spans="1:53" hidden="1" x14ac:dyDescent="0.2">
      <c r="B116" s="56" t="s">
        <v>713</v>
      </c>
      <c r="C116" s="56" t="s">
        <v>1065</v>
      </c>
      <c r="D116" s="56" t="s">
        <v>1066</v>
      </c>
      <c r="E116" s="56" t="s">
        <v>1067</v>
      </c>
      <c r="F116" s="56">
        <v>2</v>
      </c>
      <c r="G116" s="56" t="s">
        <v>1068</v>
      </c>
      <c r="H116" s="56"/>
      <c r="I116" s="63">
        <v>426</v>
      </c>
      <c r="J116" s="63">
        <v>9</v>
      </c>
      <c r="K116" s="56" t="s">
        <v>718</v>
      </c>
      <c r="L116" s="56" t="s">
        <v>719</v>
      </c>
      <c r="M116" s="56"/>
      <c r="N116" s="56" t="s">
        <v>720</v>
      </c>
      <c r="O116" s="64">
        <v>1.8979999999999999</v>
      </c>
      <c r="P116" s="64">
        <v>1.8979999999999999</v>
      </c>
      <c r="Q116" s="64">
        <v>2.12</v>
      </c>
      <c r="R116" s="56">
        <v>2</v>
      </c>
      <c r="S116" s="63">
        <v>20.5</v>
      </c>
      <c r="T116" s="56" t="s">
        <v>721</v>
      </c>
      <c r="U116" s="56" t="s">
        <v>1069</v>
      </c>
      <c r="V116" s="56" t="s">
        <v>793</v>
      </c>
      <c r="W116" s="56" t="s">
        <v>1070</v>
      </c>
      <c r="X116" s="56" t="s">
        <v>1071</v>
      </c>
      <c r="Y116" s="56"/>
      <c r="Z116" s="56"/>
      <c r="AA116" s="56" t="s">
        <v>727</v>
      </c>
      <c r="AB116" s="56"/>
      <c r="AC116" s="56"/>
      <c r="AD116" s="65">
        <v>0</v>
      </c>
      <c r="AE116" s="56" t="s">
        <v>729</v>
      </c>
      <c r="AF116" s="56" t="s">
        <v>730</v>
      </c>
      <c r="AG116" s="56" t="s">
        <v>796</v>
      </c>
      <c r="AH116" s="56" t="s">
        <v>797</v>
      </c>
      <c r="AI116" s="56"/>
      <c r="AJ116" s="56"/>
      <c r="AK116" s="56"/>
      <c r="AL116" s="56"/>
      <c r="AM116" s="56"/>
      <c r="AN116" s="56"/>
      <c r="AO116" s="56"/>
      <c r="AP116" s="56" t="s">
        <v>1072</v>
      </c>
      <c r="AQ116" s="56" t="s">
        <v>799</v>
      </c>
      <c r="AR116" s="56"/>
      <c r="AS116" s="56"/>
      <c r="AT116" s="56"/>
      <c r="AU116" s="56"/>
      <c r="AV116" s="56"/>
      <c r="AW116" s="56"/>
      <c r="AX116" s="56"/>
      <c r="AY116" s="56"/>
      <c r="AZ116" s="63">
        <v>67.260000000000005</v>
      </c>
      <c r="BA116" s="56" t="s">
        <v>954</v>
      </c>
    </row>
    <row r="117" spans="1:53" hidden="1" x14ac:dyDescent="0.2">
      <c r="B117" s="56" t="s">
        <v>713</v>
      </c>
      <c r="C117" s="56" t="s">
        <v>1065</v>
      </c>
      <c r="D117" s="56" t="s">
        <v>1066</v>
      </c>
      <c r="E117" s="56" t="s">
        <v>1067</v>
      </c>
      <c r="F117" s="56">
        <v>2</v>
      </c>
      <c r="G117" s="56" t="s">
        <v>1068</v>
      </c>
      <c r="H117" s="56"/>
      <c r="I117" s="63">
        <v>426</v>
      </c>
      <c r="J117" s="63">
        <v>9</v>
      </c>
      <c r="K117" s="56" t="s">
        <v>718</v>
      </c>
      <c r="L117" s="56" t="s">
        <v>719</v>
      </c>
      <c r="M117" s="56"/>
      <c r="N117" s="56" t="s">
        <v>720</v>
      </c>
      <c r="O117" s="64">
        <v>0.95600000000000007</v>
      </c>
      <c r="P117" s="64">
        <v>0.95600000000000007</v>
      </c>
      <c r="Q117" s="64">
        <v>1.0720000000000001</v>
      </c>
      <c r="R117" s="56">
        <v>1</v>
      </c>
      <c r="S117" s="63">
        <v>10.33</v>
      </c>
      <c r="T117" s="56" t="s">
        <v>721</v>
      </c>
      <c r="U117" s="56" t="s">
        <v>1073</v>
      </c>
      <c r="V117" s="56" t="s">
        <v>793</v>
      </c>
      <c r="W117" s="56" t="s">
        <v>1070</v>
      </c>
      <c r="X117" s="56" t="s">
        <v>1071</v>
      </c>
      <c r="Y117" s="56"/>
      <c r="Z117" s="56"/>
      <c r="AA117" s="56" t="s">
        <v>727</v>
      </c>
      <c r="AB117" s="56"/>
      <c r="AC117" s="56"/>
      <c r="AD117" s="65">
        <v>0</v>
      </c>
      <c r="AE117" s="56" t="s">
        <v>729</v>
      </c>
      <c r="AF117" s="56" t="s">
        <v>730</v>
      </c>
      <c r="AG117" s="56" t="s">
        <v>796</v>
      </c>
      <c r="AH117" s="56" t="s">
        <v>797</v>
      </c>
      <c r="AI117" s="56"/>
      <c r="AJ117" s="56"/>
      <c r="AK117" s="56"/>
      <c r="AL117" s="56"/>
      <c r="AM117" s="56"/>
      <c r="AN117" s="56"/>
      <c r="AO117" s="56"/>
      <c r="AP117" s="56" t="s">
        <v>1072</v>
      </c>
      <c r="AQ117" s="56" t="s">
        <v>799</v>
      </c>
      <c r="AR117" s="56"/>
      <c r="AS117" s="56"/>
      <c r="AT117" s="56"/>
      <c r="AU117" s="56"/>
      <c r="AV117" s="56"/>
      <c r="AW117" s="56"/>
      <c r="AX117" s="56"/>
      <c r="AY117" s="56"/>
      <c r="AZ117" s="63">
        <v>33.89</v>
      </c>
      <c r="BA117" s="56" t="s">
        <v>954</v>
      </c>
    </row>
    <row r="118" spans="1:53" hidden="1" x14ac:dyDescent="0.2">
      <c r="B118" s="56" t="s">
        <v>713</v>
      </c>
      <c r="C118" s="56" t="s">
        <v>1065</v>
      </c>
      <c r="D118" s="56" t="s">
        <v>1066</v>
      </c>
      <c r="E118" s="56" t="s">
        <v>1067</v>
      </c>
      <c r="F118" s="56">
        <v>2</v>
      </c>
      <c r="G118" s="56" t="s">
        <v>1068</v>
      </c>
      <c r="H118" s="56"/>
      <c r="I118" s="63">
        <v>426</v>
      </c>
      <c r="J118" s="63">
        <v>9</v>
      </c>
      <c r="K118" s="56" t="s">
        <v>718</v>
      </c>
      <c r="L118" s="56" t="s">
        <v>719</v>
      </c>
      <c r="M118" s="56"/>
      <c r="N118" s="56" t="s">
        <v>720</v>
      </c>
      <c r="O118" s="64">
        <v>0.98500000000000021</v>
      </c>
      <c r="P118" s="64">
        <v>0.98500000000000021</v>
      </c>
      <c r="Q118" s="64">
        <v>1.1060000000000001</v>
      </c>
      <c r="R118" s="56">
        <v>1</v>
      </c>
      <c r="S118" s="63">
        <v>10.64</v>
      </c>
      <c r="T118" s="56" t="s">
        <v>721</v>
      </c>
      <c r="U118" s="56" t="s">
        <v>1074</v>
      </c>
      <c r="V118" s="56" t="s">
        <v>793</v>
      </c>
      <c r="W118" s="56" t="s">
        <v>1070</v>
      </c>
      <c r="X118" s="56" t="s">
        <v>1071</v>
      </c>
      <c r="Y118" s="56"/>
      <c r="Z118" s="56"/>
      <c r="AA118" s="56" t="s">
        <v>727</v>
      </c>
      <c r="AB118" s="56"/>
      <c r="AC118" s="56"/>
      <c r="AD118" s="65">
        <v>0</v>
      </c>
      <c r="AE118" s="56" t="s">
        <v>729</v>
      </c>
      <c r="AF118" s="56" t="s">
        <v>730</v>
      </c>
      <c r="AG118" s="56" t="s">
        <v>796</v>
      </c>
      <c r="AH118" s="56" t="s">
        <v>797</v>
      </c>
      <c r="AI118" s="56"/>
      <c r="AJ118" s="56"/>
      <c r="AK118" s="56"/>
      <c r="AL118" s="56"/>
      <c r="AM118" s="56"/>
      <c r="AN118" s="56"/>
      <c r="AO118" s="56"/>
      <c r="AP118" s="56" t="s">
        <v>1072</v>
      </c>
      <c r="AQ118" s="56" t="s">
        <v>799</v>
      </c>
      <c r="AR118" s="56"/>
      <c r="AS118" s="56"/>
      <c r="AT118" s="56"/>
      <c r="AU118" s="56"/>
      <c r="AV118" s="56"/>
      <c r="AW118" s="56"/>
      <c r="AX118" s="56"/>
      <c r="AY118" s="56"/>
      <c r="AZ118" s="63">
        <v>34.909999999999997</v>
      </c>
      <c r="BA118" s="56" t="s">
        <v>954</v>
      </c>
    </row>
    <row r="119" spans="1:53" hidden="1" x14ac:dyDescent="0.2">
      <c r="B119" s="56" t="s">
        <v>713</v>
      </c>
      <c r="C119" s="56" t="s">
        <v>1065</v>
      </c>
      <c r="D119" s="56" t="s">
        <v>1066</v>
      </c>
      <c r="E119" s="56" t="s">
        <v>1067</v>
      </c>
      <c r="F119" s="56">
        <v>2</v>
      </c>
      <c r="G119" s="56" t="s">
        <v>1068</v>
      </c>
      <c r="H119" s="56"/>
      <c r="I119" s="63">
        <v>426</v>
      </c>
      <c r="J119" s="63">
        <v>9</v>
      </c>
      <c r="K119" s="56" t="s">
        <v>718</v>
      </c>
      <c r="L119" s="56" t="s">
        <v>719</v>
      </c>
      <c r="M119" s="56"/>
      <c r="N119" s="56" t="s">
        <v>720</v>
      </c>
      <c r="O119" s="64">
        <v>1.0009999999999999</v>
      </c>
      <c r="P119" s="64">
        <v>1.0009999999999999</v>
      </c>
      <c r="Q119" s="64">
        <v>1.113</v>
      </c>
      <c r="R119" s="56">
        <v>1</v>
      </c>
      <c r="S119" s="63">
        <v>10.81</v>
      </c>
      <c r="T119" s="56" t="s">
        <v>721</v>
      </c>
      <c r="U119" s="56" t="s">
        <v>1075</v>
      </c>
      <c r="V119" s="56" t="s">
        <v>793</v>
      </c>
      <c r="W119" s="56" t="s">
        <v>1070</v>
      </c>
      <c r="X119" s="56" t="s">
        <v>1071</v>
      </c>
      <c r="Y119" s="56"/>
      <c r="Z119" s="56"/>
      <c r="AA119" s="56" t="s">
        <v>727</v>
      </c>
      <c r="AB119" s="56"/>
      <c r="AC119" s="56"/>
      <c r="AD119" s="65">
        <v>0</v>
      </c>
      <c r="AE119" s="56" t="s">
        <v>729</v>
      </c>
      <c r="AF119" s="56" t="s">
        <v>730</v>
      </c>
      <c r="AG119" s="56" t="s">
        <v>796</v>
      </c>
      <c r="AH119" s="56" t="s">
        <v>797</v>
      </c>
      <c r="AI119" s="56"/>
      <c r="AJ119" s="56"/>
      <c r="AK119" s="56"/>
      <c r="AL119" s="56"/>
      <c r="AM119" s="56"/>
      <c r="AN119" s="56"/>
      <c r="AO119" s="56"/>
      <c r="AP119" s="56" t="s">
        <v>1072</v>
      </c>
      <c r="AQ119" s="56" t="s">
        <v>799</v>
      </c>
      <c r="AR119" s="56"/>
      <c r="AS119" s="56"/>
      <c r="AT119" s="56"/>
      <c r="AU119" s="56"/>
      <c r="AV119" s="56"/>
      <c r="AW119" s="56"/>
      <c r="AX119" s="56"/>
      <c r="AY119" s="56"/>
      <c r="AZ119" s="63">
        <v>35.47</v>
      </c>
      <c r="BA119" s="56" t="s">
        <v>954</v>
      </c>
    </row>
    <row r="120" spans="1:53" hidden="1" x14ac:dyDescent="0.2">
      <c r="B120" s="56" t="s">
        <v>713</v>
      </c>
      <c r="C120" s="56" t="s">
        <v>1065</v>
      </c>
      <c r="D120" s="56" t="s">
        <v>1066</v>
      </c>
      <c r="E120" s="56" t="s">
        <v>1067</v>
      </c>
      <c r="F120" s="56">
        <v>2</v>
      </c>
      <c r="G120" s="56" t="s">
        <v>1068</v>
      </c>
      <c r="H120" s="56"/>
      <c r="I120" s="63">
        <v>426</v>
      </c>
      <c r="J120" s="63">
        <v>9</v>
      </c>
      <c r="K120" s="56" t="s">
        <v>718</v>
      </c>
      <c r="L120" s="56" t="s">
        <v>719</v>
      </c>
      <c r="M120" s="56"/>
      <c r="N120" s="56" t="s">
        <v>720</v>
      </c>
      <c r="O120" s="64">
        <v>0.95</v>
      </c>
      <c r="P120" s="64">
        <v>0.95</v>
      </c>
      <c r="Q120" s="64">
        <v>1.0609999999999999</v>
      </c>
      <c r="R120" s="56">
        <v>1</v>
      </c>
      <c r="S120" s="63">
        <v>10.26</v>
      </c>
      <c r="T120" s="56" t="s">
        <v>721</v>
      </c>
      <c r="U120" s="56" t="s">
        <v>1076</v>
      </c>
      <c r="V120" s="56" t="s">
        <v>793</v>
      </c>
      <c r="W120" s="56" t="s">
        <v>1070</v>
      </c>
      <c r="X120" s="56" t="s">
        <v>1071</v>
      </c>
      <c r="Y120" s="56"/>
      <c r="Z120" s="56"/>
      <c r="AA120" s="56" t="s">
        <v>727</v>
      </c>
      <c r="AB120" s="56"/>
      <c r="AC120" s="56"/>
      <c r="AD120" s="65">
        <v>0</v>
      </c>
      <c r="AE120" s="56" t="s">
        <v>729</v>
      </c>
      <c r="AF120" s="56" t="s">
        <v>730</v>
      </c>
      <c r="AG120" s="56" t="s">
        <v>1077</v>
      </c>
      <c r="AH120" s="56" t="s">
        <v>1078</v>
      </c>
      <c r="AI120" s="56"/>
      <c r="AJ120" s="56"/>
      <c r="AK120" s="56"/>
      <c r="AL120" s="56"/>
      <c r="AM120" s="56"/>
      <c r="AN120" s="56"/>
      <c r="AO120" s="56"/>
      <c r="AP120" s="56" t="s">
        <v>1072</v>
      </c>
      <c r="AQ120" s="56" t="s">
        <v>799</v>
      </c>
      <c r="AR120" s="56"/>
      <c r="AS120" s="56"/>
      <c r="AT120" s="56"/>
      <c r="AU120" s="56"/>
      <c r="AV120" s="56"/>
      <c r="AW120" s="56"/>
      <c r="AX120" s="56"/>
      <c r="AY120" s="56"/>
      <c r="AZ120" s="63">
        <v>33.659999999999997</v>
      </c>
      <c r="BA120" s="56" t="s">
        <v>954</v>
      </c>
    </row>
    <row r="121" spans="1:53" hidden="1" x14ac:dyDescent="0.2">
      <c r="B121" s="56" t="s">
        <v>713</v>
      </c>
      <c r="C121" s="56" t="s">
        <v>1079</v>
      </c>
      <c r="D121" s="56" t="s">
        <v>1080</v>
      </c>
      <c r="E121" s="56" t="s">
        <v>1081</v>
      </c>
      <c r="F121" s="56">
        <v>20</v>
      </c>
      <c r="G121" s="56" t="s">
        <v>1082</v>
      </c>
      <c r="H121" s="56"/>
      <c r="I121" s="63">
        <v>426</v>
      </c>
      <c r="J121" s="63">
        <v>9</v>
      </c>
      <c r="K121" s="56" t="s">
        <v>718</v>
      </c>
      <c r="L121" s="56" t="s">
        <v>719</v>
      </c>
      <c r="M121" s="56"/>
      <c r="N121" s="56" t="s">
        <v>720</v>
      </c>
      <c r="O121" s="64">
        <v>1.0269999999999999</v>
      </c>
      <c r="P121" s="64">
        <v>1.0269999999999999</v>
      </c>
      <c r="Q121" s="64">
        <v>1.196</v>
      </c>
      <c r="R121" s="56">
        <v>1</v>
      </c>
      <c r="S121" s="63">
        <v>11.1</v>
      </c>
      <c r="T121" s="56" t="s">
        <v>721</v>
      </c>
      <c r="U121" s="56" t="s">
        <v>1083</v>
      </c>
      <c r="V121" s="56" t="s">
        <v>793</v>
      </c>
      <c r="W121" s="56" t="s">
        <v>1070</v>
      </c>
      <c r="X121" s="56" t="s">
        <v>1084</v>
      </c>
      <c r="Y121" s="56"/>
      <c r="Z121" s="56"/>
      <c r="AA121" s="56" t="s">
        <v>728</v>
      </c>
      <c r="AB121" s="56"/>
      <c r="AC121" s="56"/>
      <c r="AD121" s="65">
        <v>0</v>
      </c>
      <c r="AE121" s="56" t="s">
        <v>729</v>
      </c>
      <c r="AF121" s="56" t="s">
        <v>730</v>
      </c>
      <c r="AG121" s="56" t="s">
        <v>731</v>
      </c>
      <c r="AH121" s="56" t="s">
        <v>797</v>
      </c>
      <c r="AI121" s="56"/>
      <c r="AJ121" s="56"/>
      <c r="AK121" s="56"/>
      <c r="AL121" s="56"/>
      <c r="AM121" s="56"/>
      <c r="AN121" s="56"/>
      <c r="AO121" s="56"/>
      <c r="AP121" s="56" t="s">
        <v>1061</v>
      </c>
      <c r="AQ121" s="56" t="s">
        <v>734</v>
      </c>
      <c r="AR121" s="56"/>
      <c r="AS121" s="56"/>
      <c r="AT121" s="56"/>
      <c r="AU121" s="56"/>
      <c r="AV121" s="56"/>
      <c r="AW121" s="56"/>
      <c r="AX121" s="56"/>
      <c r="AY121" s="56"/>
      <c r="AZ121" s="63">
        <v>36.42</v>
      </c>
      <c r="BA121" s="56"/>
    </row>
    <row r="122" spans="1:53" hidden="1" x14ac:dyDescent="0.2">
      <c r="B122" s="56" t="s">
        <v>713</v>
      </c>
      <c r="C122" s="56" t="s">
        <v>1079</v>
      </c>
      <c r="D122" s="56" t="s">
        <v>1080</v>
      </c>
      <c r="E122" s="56" t="s">
        <v>1081</v>
      </c>
      <c r="F122" s="56">
        <v>20</v>
      </c>
      <c r="G122" s="56" t="s">
        <v>1082</v>
      </c>
      <c r="H122" s="56"/>
      <c r="I122" s="63">
        <v>426</v>
      </c>
      <c r="J122" s="63">
        <v>9</v>
      </c>
      <c r="K122" s="56" t="s">
        <v>718</v>
      </c>
      <c r="L122" s="56" t="s">
        <v>719</v>
      </c>
      <c r="M122" s="56"/>
      <c r="N122" s="56" t="s">
        <v>720</v>
      </c>
      <c r="O122" s="64">
        <v>2.1579999999999999</v>
      </c>
      <c r="P122" s="64">
        <v>2.1579999999999999</v>
      </c>
      <c r="Q122" s="64">
        <v>2.4900000000000002</v>
      </c>
      <c r="R122" s="56">
        <v>2</v>
      </c>
      <c r="S122" s="63">
        <v>23.31</v>
      </c>
      <c r="T122" s="56" t="s">
        <v>721</v>
      </c>
      <c r="U122" s="56" t="s">
        <v>1085</v>
      </c>
      <c r="V122" s="56" t="s">
        <v>793</v>
      </c>
      <c r="W122" s="56" t="s">
        <v>1070</v>
      </c>
      <c r="X122" s="56" t="s">
        <v>1084</v>
      </c>
      <c r="Y122" s="56"/>
      <c r="Z122" s="56"/>
      <c r="AA122" s="56" t="s">
        <v>728</v>
      </c>
      <c r="AB122" s="56"/>
      <c r="AC122" s="56"/>
      <c r="AD122" s="65">
        <v>0</v>
      </c>
      <c r="AE122" s="56" t="s">
        <v>729</v>
      </c>
      <c r="AF122" s="56" t="s">
        <v>730</v>
      </c>
      <c r="AG122" s="56" t="s">
        <v>731</v>
      </c>
      <c r="AH122" s="56" t="s">
        <v>797</v>
      </c>
      <c r="AI122" s="56"/>
      <c r="AJ122" s="56"/>
      <c r="AK122" s="56"/>
      <c r="AL122" s="56"/>
      <c r="AM122" s="56"/>
      <c r="AN122" s="56"/>
      <c r="AO122" s="56"/>
      <c r="AP122" s="56" t="s">
        <v>1061</v>
      </c>
      <c r="AQ122" s="56" t="s">
        <v>734</v>
      </c>
      <c r="AR122" s="56"/>
      <c r="AS122" s="56"/>
      <c r="AT122" s="56"/>
      <c r="AU122" s="56"/>
      <c r="AV122" s="56"/>
      <c r="AW122" s="56"/>
      <c r="AX122" s="56"/>
      <c r="AY122" s="56"/>
      <c r="AZ122" s="63">
        <v>76.48</v>
      </c>
      <c r="BA122" s="56"/>
    </row>
    <row r="123" spans="1:53" hidden="1" x14ac:dyDescent="0.2">
      <c r="B123" s="56" t="s">
        <v>713</v>
      </c>
      <c r="C123" s="56" t="s">
        <v>1079</v>
      </c>
      <c r="D123" s="56" t="s">
        <v>1080</v>
      </c>
      <c r="E123" s="56" t="s">
        <v>1081</v>
      </c>
      <c r="F123" s="56">
        <v>20</v>
      </c>
      <c r="G123" s="56" t="s">
        <v>1082</v>
      </c>
      <c r="H123" s="56"/>
      <c r="I123" s="63">
        <v>426</v>
      </c>
      <c r="J123" s="63">
        <v>9</v>
      </c>
      <c r="K123" s="56" t="s">
        <v>718</v>
      </c>
      <c r="L123" s="56" t="s">
        <v>719</v>
      </c>
      <c r="M123" s="56"/>
      <c r="N123" s="56" t="s">
        <v>720</v>
      </c>
      <c r="O123" s="64">
        <v>0.75</v>
      </c>
      <c r="P123" s="64">
        <v>0.75</v>
      </c>
      <c r="Q123" s="64">
        <v>0.8630000000000001</v>
      </c>
      <c r="R123" s="56">
        <v>1</v>
      </c>
      <c r="S123" s="63">
        <v>8.1</v>
      </c>
      <c r="T123" s="56" t="s">
        <v>721</v>
      </c>
      <c r="U123" s="56" t="s">
        <v>1086</v>
      </c>
      <c r="V123" s="56" t="s">
        <v>793</v>
      </c>
      <c r="W123" s="56" t="s">
        <v>1070</v>
      </c>
      <c r="X123" s="56" t="s">
        <v>1084</v>
      </c>
      <c r="Y123" s="56"/>
      <c r="Z123" s="56"/>
      <c r="AA123" s="56" t="s">
        <v>728</v>
      </c>
      <c r="AB123" s="56"/>
      <c r="AC123" s="56"/>
      <c r="AD123" s="65">
        <v>0</v>
      </c>
      <c r="AE123" s="56" t="s">
        <v>729</v>
      </c>
      <c r="AF123" s="56" t="s">
        <v>730</v>
      </c>
      <c r="AG123" s="56" t="s">
        <v>731</v>
      </c>
      <c r="AH123" s="56" t="s">
        <v>797</v>
      </c>
      <c r="AI123" s="56"/>
      <c r="AJ123" s="56"/>
      <c r="AK123" s="56"/>
      <c r="AL123" s="56"/>
      <c r="AM123" s="56"/>
      <c r="AN123" s="56"/>
      <c r="AO123" s="56"/>
      <c r="AP123" s="56" t="s">
        <v>1061</v>
      </c>
      <c r="AQ123" s="56" t="s">
        <v>734</v>
      </c>
      <c r="AR123" s="56"/>
      <c r="AS123" s="56"/>
      <c r="AT123" s="56"/>
      <c r="AU123" s="56"/>
      <c r="AV123" s="56"/>
      <c r="AW123" s="56"/>
      <c r="AX123" s="56"/>
      <c r="AY123" s="56"/>
      <c r="AZ123" s="63">
        <v>26.57</v>
      </c>
      <c r="BA123" s="56"/>
    </row>
    <row r="124" spans="1:53" hidden="1" x14ac:dyDescent="0.2">
      <c r="B124" s="56" t="s">
        <v>713</v>
      </c>
      <c r="C124" s="56" t="s">
        <v>1079</v>
      </c>
      <c r="D124" s="56" t="s">
        <v>1080</v>
      </c>
      <c r="E124" s="56" t="s">
        <v>1081</v>
      </c>
      <c r="F124" s="56">
        <v>20</v>
      </c>
      <c r="G124" s="56" t="s">
        <v>1082</v>
      </c>
      <c r="H124" s="56"/>
      <c r="I124" s="63">
        <v>426</v>
      </c>
      <c r="J124" s="63">
        <v>9</v>
      </c>
      <c r="K124" s="56" t="s">
        <v>718</v>
      </c>
      <c r="L124" s="56" t="s">
        <v>719</v>
      </c>
      <c r="M124" s="56"/>
      <c r="N124" s="56" t="s">
        <v>720</v>
      </c>
      <c r="O124" s="64">
        <v>1.08</v>
      </c>
      <c r="P124" s="64">
        <v>1.08</v>
      </c>
      <c r="Q124" s="64">
        <v>1.2450000000000001</v>
      </c>
      <c r="R124" s="56">
        <v>1</v>
      </c>
      <c r="S124" s="63">
        <v>11.67</v>
      </c>
      <c r="T124" s="56" t="s">
        <v>721</v>
      </c>
      <c r="U124" s="56" t="s">
        <v>1087</v>
      </c>
      <c r="V124" s="56" t="s">
        <v>793</v>
      </c>
      <c r="W124" s="56" t="s">
        <v>1070</v>
      </c>
      <c r="X124" s="56" t="s">
        <v>1088</v>
      </c>
      <c r="Y124" s="56"/>
      <c r="Z124" s="56"/>
      <c r="AA124" s="56" t="s">
        <v>727</v>
      </c>
      <c r="AB124" s="56"/>
      <c r="AC124" s="56"/>
      <c r="AD124" s="65">
        <v>0</v>
      </c>
      <c r="AE124" s="56" t="s">
        <v>729</v>
      </c>
      <c r="AF124" s="56" t="s">
        <v>730</v>
      </c>
      <c r="AG124" s="56" t="s">
        <v>1077</v>
      </c>
      <c r="AH124" s="56" t="s">
        <v>1078</v>
      </c>
      <c r="AI124" s="56"/>
      <c r="AJ124" s="56"/>
      <c r="AK124" s="56"/>
      <c r="AL124" s="56"/>
      <c r="AM124" s="56"/>
      <c r="AN124" s="56"/>
      <c r="AO124" s="56"/>
      <c r="AP124" s="56" t="s">
        <v>1061</v>
      </c>
      <c r="AQ124" s="56" t="s">
        <v>734</v>
      </c>
      <c r="AR124" s="56"/>
      <c r="AS124" s="56"/>
      <c r="AT124" s="56"/>
      <c r="AU124" s="56"/>
      <c r="AV124" s="56"/>
      <c r="AW124" s="56"/>
      <c r="AX124" s="56"/>
      <c r="AY124" s="56"/>
      <c r="AZ124" s="63">
        <v>38.29</v>
      </c>
      <c r="BA124" s="56"/>
    </row>
    <row r="125" spans="1:53" hidden="1" x14ac:dyDescent="0.2">
      <c r="B125" s="56" t="s">
        <v>713</v>
      </c>
      <c r="C125" s="56" t="s">
        <v>1079</v>
      </c>
      <c r="D125" s="56" t="s">
        <v>1080</v>
      </c>
      <c r="E125" s="56" t="s">
        <v>1081</v>
      </c>
      <c r="F125" s="56">
        <v>20</v>
      </c>
      <c r="G125" s="56" t="s">
        <v>1082</v>
      </c>
      <c r="H125" s="56"/>
      <c r="I125" s="63">
        <v>426</v>
      </c>
      <c r="J125" s="63">
        <v>9</v>
      </c>
      <c r="K125" s="56" t="s">
        <v>718</v>
      </c>
      <c r="L125" s="56" t="s">
        <v>719</v>
      </c>
      <c r="M125" s="56"/>
      <c r="N125" s="56" t="s">
        <v>720</v>
      </c>
      <c r="O125" s="64">
        <v>1.9259999999999999</v>
      </c>
      <c r="P125" s="64">
        <v>1.9259999999999999</v>
      </c>
      <c r="Q125" s="64">
        <v>2.2149999999999999</v>
      </c>
      <c r="R125" s="56">
        <v>2</v>
      </c>
      <c r="S125" s="63">
        <v>20.81</v>
      </c>
      <c r="T125" s="56" t="s">
        <v>721</v>
      </c>
      <c r="U125" s="56" t="s">
        <v>1089</v>
      </c>
      <c r="V125" s="56" t="s">
        <v>793</v>
      </c>
      <c r="W125" s="56" t="s">
        <v>1070</v>
      </c>
      <c r="X125" s="56" t="s">
        <v>1084</v>
      </c>
      <c r="Y125" s="56" t="s">
        <v>1090</v>
      </c>
      <c r="Z125" s="56"/>
      <c r="AA125" s="56" t="s">
        <v>1091</v>
      </c>
      <c r="AB125" s="56" t="s">
        <v>728</v>
      </c>
      <c r="AC125" s="56"/>
      <c r="AD125" s="65">
        <v>0</v>
      </c>
      <c r="AE125" s="56" t="s">
        <v>729</v>
      </c>
      <c r="AF125" s="56" t="s">
        <v>730</v>
      </c>
      <c r="AG125" s="56" t="s">
        <v>1077</v>
      </c>
      <c r="AH125" s="56" t="s">
        <v>1078</v>
      </c>
      <c r="AI125" s="56"/>
      <c r="AJ125" s="56"/>
      <c r="AK125" s="56"/>
      <c r="AL125" s="56"/>
      <c r="AM125" s="56"/>
      <c r="AN125" s="56"/>
      <c r="AO125" s="56"/>
      <c r="AP125" s="56" t="s">
        <v>1061</v>
      </c>
      <c r="AQ125" s="56" t="s">
        <v>734</v>
      </c>
      <c r="AR125" s="56"/>
      <c r="AS125" s="56"/>
      <c r="AT125" s="56"/>
      <c r="AU125" s="56"/>
      <c r="AV125" s="56"/>
      <c r="AW125" s="56"/>
      <c r="AX125" s="56"/>
      <c r="AY125" s="56"/>
      <c r="AZ125" s="63">
        <v>68.27</v>
      </c>
      <c r="BA125" s="56"/>
    </row>
    <row r="126" spans="1:53" hidden="1" x14ac:dyDescent="0.2">
      <c r="B126" s="56" t="s">
        <v>713</v>
      </c>
      <c r="C126" s="56" t="s">
        <v>1079</v>
      </c>
      <c r="D126" s="56" t="s">
        <v>1080</v>
      </c>
      <c r="E126" s="56" t="s">
        <v>1081</v>
      </c>
      <c r="F126" s="56">
        <v>20</v>
      </c>
      <c r="G126" s="56" t="s">
        <v>1082</v>
      </c>
      <c r="H126" s="56"/>
      <c r="I126" s="63">
        <v>426</v>
      </c>
      <c r="J126" s="63">
        <v>9</v>
      </c>
      <c r="K126" s="56" t="s">
        <v>718</v>
      </c>
      <c r="L126" s="56" t="s">
        <v>719</v>
      </c>
      <c r="M126" s="56"/>
      <c r="N126" s="56" t="s">
        <v>720</v>
      </c>
      <c r="O126" s="64">
        <v>0.81200000000000006</v>
      </c>
      <c r="P126" s="64">
        <v>0.81200000000000006</v>
      </c>
      <c r="Q126" s="64">
        <v>0.92700000000000005</v>
      </c>
      <c r="R126" s="56">
        <v>1</v>
      </c>
      <c r="S126" s="63">
        <v>8.77</v>
      </c>
      <c r="T126" s="56" t="s">
        <v>721</v>
      </c>
      <c r="U126" s="56" t="s">
        <v>1092</v>
      </c>
      <c r="V126" s="56" t="s">
        <v>793</v>
      </c>
      <c r="W126" s="56" t="s">
        <v>1070</v>
      </c>
      <c r="X126" s="56" t="s">
        <v>1084</v>
      </c>
      <c r="Y126" s="56"/>
      <c r="Z126" s="56"/>
      <c r="AA126" s="56" t="s">
        <v>1091</v>
      </c>
      <c r="AB126" s="56"/>
      <c r="AC126" s="56"/>
      <c r="AD126" s="65">
        <v>0</v>
      </c>
      <c r="AE126" s="56" t="s">
        <v>729</v>
      </c>
      <c r="AF126" s="56" t="s">
        <v>730</v>
      </c>
      <c r="AG126" s="56" t="s">
        <v>1077</v>
      </c>
      <c r="AH126" s="56" t="s">
        <v>1078</v>
      </c>
      <c r="AI126" s="56"/>
      <c r="AJ126" s="56"/>
      <c r="AK126" s="56"/>
      <c r="AL126" s="56"/>
      <c r="AM126" s="56"/>
      <c r="AN126" s="56"/>
      <c r="AO126" s="56"/>
      <c r="AP126" s="56" t="s">
        <v>1061</v>
      </c>
      <c r="AQ126" s="56" t="s">
        <v>734</v>
      </c>
      <c r="AR126" s="56"/>
      <c r="AS126" s="56"/>
      <c r="AT126" s="56"/>
      <c r="AU126" s="56"/>
      <c r="AV126" s="56"/>
      <c r="AW126" s="56"/>
      <c r="AX126" s="56"/>
      <c r="AY126" s="56"/>
      <c r="AZ126" s="63">
        <v>28.77</v>
      </c>
      <c r="BA126" s="56"/>
    </row>
    <row r="127" spans="1:53" x14ac:dyDescent="0.2">
      <c r="A127">
        <v>1</v>
      </c>
      <c r="B127" s="56"/>
      <c r="C127" s="56"/>
      <c r="D127" s="56"/>
      <c r="E127" s="56"/>
      <c r="F127" s="56"/>
      <c r="G127" s="56"/>
      <c r="H127" s="56"/>
      <c r="I127" s="66">
        <v>426</v>
      </c>
      <c r="J127" s="66">
        <v>9</v>
      </c>
      <c r="K127" s="58" t="s">
        <v>718</v>
      </c>
      <c r="L127" s="58" t="s">
        <v>719</v>
      </c>
      <c r="M127" s="58"/>
      <c r="N127" s="56"/>
      <c r="O127" s="68">
        <f>SUM(O113:O126)</f>
        <v>16.477999999999998</v>
      </c>
      <c r="P127" s="64"/>
      <c r="Q127" s="64"/>
      <c r="R127" s="56"/>
      <c r="S127" s="63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65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63"/>
      <c r="BA127" s="56"/>
    </row>
    <row r="128" spans="1:53" hidden="1" x14ac:dyDescent="0.2">
      <c r="B128" s="56" t="s">
        <v>713</v>
      </c>
      <c r="C128" s="56" t="s">
        <v>1093</v>
      </c>
      <c r="D128" s="56" t="s">
        <v>1094</v>
      </c>
      <c r="E128" s="56" t="s">
        <v>1095</v>
      </c>
      <c r="F128" s="56">
        <v>40</v>
      </c>
      <c r="G128" s="56" t="s">
        <v>1096</v>
      </c>
      <c r="H128" s="56"/>
      <c r="I128" s="63">
        <v>426</v>
      </c>
      <c r="J128" s="63">
        <v>9</v>
      </c>
      <c r="K128" s="56" t="s">
        <v>791</v>
      </c>
      <c r="L128" s="56" t="s">
        <v>719</v>
      </c>
      <c r="M128" s="56"/>
      <c r="N128" s="56" t="s">
        <v>720</v>
      </c>
      <c r="O128" s="64">
        <v>1.5609999999999999</v>
      </c>
      <c r="P128" s="64">
        <v>1.5609999999999999</v>
      </c>
      <c r="Q128" s="64">
        <v>1.748</v>
      </c>
      <c r="R128" s="56">
        <v>2</v>
      </c>
      <c r="S128" s="63">
        <v>16.86</v>
      </c>
      <c r="T128" s="56" t="s">
        <v>721</v>
      </c>
      <c r="U128" s="56" t="s">
        <v>1097</v>
      </c>
      <c r="V128" s="56" t="s">
        <v>793</v>
      </c>
      <c r="W128" s="56" t="s">
        <v>1070</v>
      </c>
      <c r="X128" s="56" t="s">
        <v>1098</v>
      </c>
      <c r="Y128" s="56"/>
      <c r="Z128" s="56"/>
      <c r="AA128" s="56" t="s">
        <v>942</v>
      </c>
      <c r="AB128" s="56"/>
      <c r="AC128" s="56"/>
      <c r="AD128" s="65">
        <v>39583.838000000003</v>
      </c>
      <c r="AE128" s="56" t="s">
        <v>729</v>
      </c>
      <c r="AF128" s="56" t="s">
        <v>730</v>
      </c>
      <c r="AG128" s="56" t="s">
        <v>1099</v>
      </c>
      <c r="AH128" s="56" t="s">
        <v>1078</v>
      </c>
      <c r="AI128" s="56"/>
      <c r="AJ128" s="56"/>
      <c r="AK128" s="56"/>
      <c r="AL128" s="56"/>
      <c r="AM128" s="56"/>
      <c r="AN128" s="56"/>
      <c r="AO128" s="56"/>
      <c r="AP128" s="56" t="s">
        <v>1100</v>
      </c>
      <c r="AQ128" s="56" t="s">
        <v>1101</v>
      </c>
      <c r="AR128" s="56"/>
      <c r="AS128" s="56"/>
      <c r="AT128" s="56"/>
      <c r="AU128" s="56"/>
      <c r="AV128" s="56"/>
      <c r="AW128" s="56"/>
      <c r="AX128" s="56"/>
      <c r="AY128" s="56"/>
      <c r="AZ128" s="63">
        <v>55.31</v>
      </c>
      <c r="BA128" s="56" t="s">
        <v>954</v>
      </c>
    </row>
    <row r="129" spans="1:53" hidden="1" x14ac:dyDescent="0.2">
      <c r="B129" s="56" t="s">
        <v>713</v>
      </c>
      <c r="C129" s="56" t="s">
        <v>1093</v>
      </c>
      <c r="D129" s="56" t="s">
        <v>1094</v>
      </c>
      <c r="E129" s="56" t="s">
        <v>1095</v>
      </c>
      <c r="F129" s="56">
        <v>40</v>
      </c>
      <c r="G129" s="56" t="s">
        <v>1096</v>
      </c>
      <c r="H129" s="56"/>
      <c r="I129" s="63">
        <v>426</v>
      </c>
      <c r="J129" s="63">
        <v>9</v>
      </c>
      <c r="K129" s="56" t="s">
        <v>791</v>
      </c>
      <c r="L129" s="56" t="s">
        <v>719</v>
      </c>
      <c r="M129" s="56"/>
      <c r="N129" s="56" t="s">
        <v>720</v>
      </c>
      <c r="O129" s="64">
        <v>0.90100000000000002</v>
      </c>
      <c r="P129" s="64">
        <v>0.90100000000000002</v>
      </c>
      <c r="Q129" s="64">
        <v>1.002</v>
      </c>
      <c r="R129" s="56">
        <v>1</v>
      </c>
      <c r="S129" s="63">
        <v>9.73</v>
      </c>
      <c r="T129" s="56" t="s">
        <v>721</v>
      </c>
      <c r="U129" s="56" t="s">
        <v>1102</v>
      </c>
      <c r="V129" s="56" t="s">
        <v>793</v>
      </c>
      <c r="W129" s="56" t="s">
        <v>1070</v>
      </c>
      <c r="X129" s="56" t="s">
        <v>1098</v>
      </c>
      <c r="Y129" s="56"/>
      <c r="Z129" s="56"/>
      <c r="AA129" s="56" t="s">
        <v>942</v>
      </c>
      <c r="AB129" s="56"/>
      <c r="AC129" s="56"/>
      <c r="AD129" s="65">
        <v>22847.558000000001</v>
      </c>
      <c r="AE129" s="56" t="s">
        <v>729</v>
      </c>
      <c r="AF129" s="56" t="s">
        <v>730</v>
      </c>
      <c r="AG129" s="56" t="s">
        <v>1099</v>
      </c>
      <c r="AH129" s="56" t="s">
        <v>1078</v>
      </c>
      <c r="AI129" s="56"/>
      <c r="AJ129" s="56"/>
      <c r="AK129" s="56"/>
      <c r="AL129" s="56"/>
      <c r="AM129" s="56"/>
      <c r="AN129" s="56"/>
      <c r="AO129" s="56"/>
      <c r="AP129" s="56" t="s">
        <v>1100</v>
      </c>
      <c r="AQ129" s="56" t="s">
        <v>1101</v>
      </c>
      <c r="AR129" s="56"/>
      <c r="AS129" s="56"/>
      <c r="AT129" s="56"/>
      <c r="AU129" s="56"/>
      <c r="AV129" s="56"/>
      <c r="AW129" s="56"/>
      <c r="AX129" s="56"/>
      <c r="AY129" s="56"/>
      <c r="AZ129" s="63">
        <v>31.92</v>
      </c>
      <c r="BA129" s="56" t="s">
        <v>954</v>
      </c>
    </row>
    <row r="130" spans="1:53" hidden="1" x14ac:dyDescent="0.2">
      <c r="B130" s="56" t="s">
        <v>713</v>
      </c>
      <c r="C130" s="56" t="s">
        <v>1093</v>
      </c>
      <c r="D130" s="56" t="s">
        <v>1094</v>
      </c>
      <c r="E130" s="56" t="s">
        <v>1095</v>
      </c>
      <c r="F130" s="56">
        <v>40</v>
      </c>
      <c r="G130" s="56" t="s">
        <v>1096</v>
      </c>
      <c r="H130" s="56"/>
      <c r="I130" s="63">
        <v>426</v>
      </c>
      <c r="J130" s="63">
        <v>9</v>
      </c>
      <c r="K130" s="56" t="s">
        <v>791</v>
      </c>
      <c r="L130" s="56" t="s">
        <v>719</v>
      </c>
      <c r="M130" s="56"/>
      <c r="N130" s="56" t="s">
        <v>720</v>
      </c>
      <c r="O130" s="64">
        <v>0.65300000000000002</v>
      </c>
      <c r="P130" s="64">
        <v>0.65300000000000002</v>
      </c>
      <c r="Q130" s="64">
        <v>0.72099999999999986</v>
      </c>
      <c r="R130" s="56">
        <v>1</v>
      </c>
      <c r="S130" s="63">
        <v>7.05</v>
      </c>
      <c r="T130" s="56" t="s">
        <v>721</v>
      </c>
      <c r="U130" s="56" t="s">
        <v>1103</v>
      </c>
      <c r="V130" s="56" t="s">
        <v>793</v>
      </c>
      <c r="W130" s="56" t="s">
        <v>1070</v>
      </c>
      <c r="X130" s="56" t="s">
        <v>1104</v>
      </c>
      <c r="Y130" s="56"/>
      <c r="Z130" s="56"/>
      <c r="AA130" s="56" t="s">
        <v>942</v>
      </c>
      <c r="AB130" s="56"/>
      <c r="AC130" s="56"/>
      <c r="AD130" s="65">
        <v>16558.774000000001</v>
      </c>
      <c r="AE130" s="56" t="s">
        <v>729</v>
      </c>
      <c r="AF130" s="56" t="s">
        <v>730</v>
      </c>
      <c r="AG130" s="56" t="s">
        <v>1099</v>
      </c>
      <c r="AH130" s="56" t="s">
        <v>1031</v>
      </c>
      <c r="AI130" s="56"/>
      <c r="AJ130" s="56"/>
      <c r="AK130" s="56"/>
      <c r="AL130" s="56"/>
      <c r="AM130" s="56"/>
      <c r="AN130" s="56"/>
      <c r="AO130" s="56"/>
      <c r="AP130" s="56" t="s">
        <v>1100</v>
      </c>
      <c r="AQ130" s="56" t="s">
        <v>1101</v>
      </c>
      <c r="AR130" s="56"/>
      <c r="AS130" s="56"/>
      <c r="AT130" s="56"/>
      <c r="AU130" s="56"/>
      <c r="AV130" s="56"/>
      <c r="AW130" s="56"/>
      <c r="AX130" s="56"/>
      <c r="AY130" s="56"/>
      <c r="AZ130" s="63">
        <v>23.13</v>
      </c>
      <c r="BA130" s="56" t="s">
        <v>954</v>
      </c>
    </row>
    <row r="131" spans="1:53" hidden="1" x14ac:dyDescent="0.2">
      <c r="B131" s="56" t="s">
        <v>713</v>
      </c>
      <c r="C131" s="56" t="s">
        <v>1093</v>
      </c>
      <c r="D131" s="56" t="s">
        <v>1094</v>
      </c>
      <c r="E131" s="56" t="s">
        <v>1095</v>
      </c>
      <c r="F131" s="56">
        <v>40</v>
      </c>
      <c r="G131" s="56" t="s">
        <v>1096</v>
      </c>
      <c r="H131" s="56"/>
      <c r="I131" s="63">
        <v>426</v>
      </c>
      <c r="J131" s="63">
        <v>9</v>
      </c>
      <c r="K131" s="56" t="s">
        <v>791</v>
      </c>
      <c r="L131" s="56" t="s">
        <v>719</v>
      </c>
      <c r="M131" s="56"/>
      <c r="N131" s="56" t="s">
        <v>720</v>
      </c>
      <c r="O131" s="64">
        <v>0.71</v>
      </c>
      <c r="P131" s="64">
        <v>0.71</v>
      </c>
      <c r="Q131" s="64">
        <v>0.77900000000000003</v>
      </c>
      <c r="R131" s="56">
        <v>1</v>
      </c>
      <c r="S131" s="63">
        <v>7.67</v>
      </c>
      <c r="T131" s="56" t="s">
        <v>721</v>
      </c>
      <c r="U131" s="56" t="s">
        <v>1105</v>
      </c>
      <c r="V131" s="56" t="s">
        <v>793</v>
      </c>
      <c r="W131" s="56" t="s">
        <v>1070</v>
      </c>
      <c r="X131" s="56" t="s">
        <v>1098</v>
      </c>
      <c r="Y131" s="56"/>
      <c r="Z131" s="56"/>
      <c r="AA131" s="56" t="s">
        <v>942</v>
      </c>
      <c r="AB131" s="56"/>
      <c r="AC131" s="56"/>
      <c r="AD131" s="65">
        <v>18004.18</v>
      </c>
      <c r="AE131" s="56" t="s">
        <v>729</v>
      </c>
      <c r="AF131" s="56" t="s">
        <v>730</v>
      </c>
      <c r="AG131" s="56" t="s">
        <v>1099</v>
      </c>
      <c r="AH131" s="56" t="s">
        <v>1031</v>
      </c>
      <c r="AI131" s="56"/>
      <c r="AJ131" s="56"/>
      <c r="AK131" s="56"/>
      <c r="AL131" s="56"/>
      <c r="AM131" s="56"/>
      <c r="AN131" s="56"/>
      <c r="AO131" s="56"/>
      <c r="AP131" s="56" t="s">
        <v>1100</v>
      </c>
      <c r="AQ131" s="56" t="s">
        <v>1101</v>
      </c>
      <c r="AR131" s="56"/>
      <c r="AS131" s="56"/>
      <c r="AT131" s="56"/>
      <c r="AU131" s="56"/>
      <c r="AV131" s="56"/>
      <c r="AW131" s="56"/>
      <c r="AX131" s="56"/>
      <c r="AY131" s="56"/>
      <c r="AZ131" s="63">
        <v>25.16</v>
      </c>
      <c r="BA131" s="56" t="s">
        <v>954</v>
      </c>
    </row>
    <row r="132" spans="1:53" hidden="1" x14ac:dyDescent="0.2">
      <c r="B132" s="56" t="s">
        <v>713</v>
      </c>
      <c r="C132" s="56" t="s">
        <v>1106</v>
      </c>
      <c r="D132" s="56" t="s">
        <v>1107</v>
      </c>
      <c r="E132" s="56" t="s">
        <v>1108</v>
      </c>
      <c r="F132" s="56">
        <v>1</v>
      </c>
      <c r="G132" s="56" t="s">
        <v>1082</v>
      </c>
      <c r="H132" s="56"/>
      <c r="I132" s="63">
        <v>426</v>
      </c>
      <c r="J132" s="63">
        <v>9</v>
      </c>
      <c r="K132" s="56" t="s">
        <v>791</v>
      </c>
      <c r="L132" s="56" t="s">
        <v>719</v>
      </c>
      <c r="M132" s="56"/>
      <c r="N132" s="56" t="s">
        <v>720</v>
      </c>
      <c r="O132" s="64">
        <v>2.246</v>
      </c>
      <c r="P132" s="64">
        <v>2.246</v>
      </c>
      <c r="Q132" s="64">
        <v>2.508</v>
      </c>
      <c r="R132" s="56">
        <v>2</v>
      </c>
      <c r="S132" s="63">
        <v>24.27</v>
      </c>
      <c r="T132" s="56" t="s">
        <v>721</v>
      </c>
      <c r="U132" s="56" t="s">
        <v>1109</v>
      </c>
      <c r="V132" s="56" t="s">
        <v>793</v>
      </c>
      <c r="W132" s="56" t="s">
        <v>1110</v>
      </c>
      <c r="X132" s="56" t="s">
        <v>1098</v>
      </c>
      <c r="Y132" s="56"/>
      <c r="Z132" s="56"/>
      <c r="AA132" s="56" t="s">
        <v>942</v>
      </c>
      <c r="AB132" s="56"/>
      <c r="AC132" s="56"/>
      <c r="AD132" s="65">
        <v>56954.067999999999</v>
      </c>
      <c r="AE132" s="56" t="s">
        <v>729</v>
      </c>
      <c r="AF132" s="56" t="s">
        <v>730</v>
      </c>
      <c r="AG132" s="56" t="s">
        <v>1050</v>
      </c>
      <c r="AH132" s="56" t="s">
        <v>1111</v>
      </c>
      <c r="AI132" s="56"/>
      <c r="AJ132" s="56"/>
      <c r="AK132" s="56"/>
      <c r="AL132" s="56"/>
      <c r="AM132" s="56"/>
      <c r="AN132" s="56"/>
      <c r="AO132" s="56"/>
      <c r="AP132" s="56" t="s">
        <v>1100</v>
      </c>
      <c r="AQ132" s="56" t="s">
        <v>734</v>
      </c>
      <c r="AR132" s="56"/>
      <c r="AS132" s="56"/>
      <c r="AT132" s="56"/>
      <c r="AU132" s="56"/>
      <c r="AV132" s="56"/>
      <c r="AW132" s="56"/>
      <c r="AX132" s="56"/>
      <c r="AY132" s="56"/>
      <c r="AZ132" s="63">
        <v>79.63</v>
      </c>
      <c r="BA132" s="56"/>
    </row>
    <row r="133" spans="1:53" hidden="1" x14ac:dyDescent="0.2">
      <c r="B133" s="56" t="s">
        <v>713</v>
      </c>
      <c r="C133" s="56" t="s">
        <v>1106</v>
      </c>
      <c r="D133" s="56" t="s">
        <v>1107</v>
      </c>
      <c r="E133" s="56" t="s">
        <v>1108</v>
      </c>
      <c r="F133" s="56">
        <v>1</v>
      </c>
      <c r="G133" s="56" t="s">
        <v>1082</v>
      </c>
      <c r="H133" s="56"/>
      <c r="I133" s="63">
        <v>426</v>
      </c>
      <c r="J133" s="63">
        <v>9</v>
      </c>
      <c r="K133" s="56" t="s">
        <v>791</v>
      </c>
      <c r="L133" s="56" t="s">
        <v>719</v>
      </c>
      <c r="M133" s="56"/>
      <c r="N133" s="56" t="s">
        <v>720</v>
      </c>
      <c r="O133" s="64">
        <v>2.1110000000000002</v>
      </c>
      <c r="P133" s="64">
        <v>2.1110000000000002</v>
      </c>
      <c r="Q133" s="64">
        <v>2.3780000000000001</v>
      </c>
      <c r="R133" s="56">
        <v>2</v>
      </c>
      <c r="S133" s="63">
        <v>22.81</v>
      </c>
      <c r="T133" s="56" t="s">
        <v>721</v>
      </c>
      <c r="U133" s="56" t="s">
        <v>1112</v>
      </c>
      <c r="V133" s="56" t="s">
        <v>793</v>
      </c>
      <c r="W133" s="56" t="s">
        <v>1110</v>
      </c>
      <c r="X133" s="56" t="s">
        <v>1113</v>
      </c>
      <c r="Y133" s="56"/>
      <c r="Z133" s="56"/>
      <c r="AA133" s="56" t="s">
        <v>942</v>
      </c>
      <c r="AB133" s="56"/>
      <c r="AC133" s="56"/>
      <c r="AD133" s="65">
        <v>53530.737999999998</v>
      </c>
      <c r="AE133" s="56" t="s">
        <v>729</v>
      </c>
      <c r="AF133" s="56" t="s">
        <v>730</v>
      </c>
      <c r="AG133" s="56" t="s">
        <v>1050</v>
      </c>
      <c r="AH133" s="56" t="s">
        <v>1111</v>
      </c>
      <c r="AI133" s="56"/>
      <c r="AJ133" s="56"/>
      <c r="AK133" s="56"/>
      <c r="AL133" s="56"/>
      <c r="AM133" s="56"/>
      <c r="AN133" s="56"/>
      <c r="AO133" s="56"/>
      <c r="AP133" s="56" t="s">
        <v>1100</v>
      </c>
      <c r="AQ133" s="56" t="s">
        <v>734</v>
      </c>
      <c r="AR133" s="56"/>
      <c r="AS133" s="56"/>
      <c r="AT133" s="56"/>
      <c r="AU133" s="56"/>
      <c r="AV133" s="56"/>
      <c r="AW133" s="56"/>
      <c r="AX133" s="56"/>
      <c r="AY133" s="56"/>
      <c r="AZ133" s="63">
        <v>74.84</v>
      </c>
      <c r="BA133" s="56"/>
    </row>
    <row r="134" spans="1:53" hidden="1" x14ac:dyDescent="0.2">
      <c r="B134" s="56" t="s">
        <v>713</v>
      </c>
      <c r="C134" s="56" t="s">
        <v>1106</v>
      </c>
      <c r="D134" s="56" t="s">
        <v>1107</v>
      </c>
      <c r="E134" s="56" t="s">
        <v>1108</v>
      </c>
      <c r="F134" s="56">
        <v>1</v>
      </c>
      <c r="G134" s="56" t="s">
        <v>1082</v>
      </c>
      <c r="H134" s="56"/>
      <c r="I134" s="63">
        <v>426</v>
      </c>
      <c r="J134" s="63">
        <v>9</v>
      </c>
      <c r="K134" s="56" t="s">
        <v>791</v>
      </c>
      <c r="L134" s="56" t="s">
        <v>719</v>
      </c>
      <c r="M134" s="56"/>
      <c r="N134" s="56" t="s">
        <v>720</v>
      </c>
      <c r="O134" s="64">
        <v>1.046</v>
      </c>
      <c r="P134" s="64">
        <v>1.046</v>
      </c>
      <c r="Q134" s="64">
        <v>1.1619999999999999</v>
      </c>
      <c r="R134" s="56">
        <v>1</v>
      </c>
      <c r="S134" s="63">
        <v>11.3</v>
      </c>
      <c r="T134" s="56" t="s">
        <v>721</v>
      </c>
      <c r="U134" s="56" t="s">
        <v>1114</v>
      </c>
      <c r="V134" s="56" t="s">
        <v>793</v>
      </c>
      <c r="W134" s="56" t="s">
        <v>1110</v>
      </c>
      <c r="X134" s="56" t="s">
        <v>1098</v>
      </c>
      <c r="Y134" s="56"/>
      <c r="Z134" s="56"/>
      <c r="AA134" s="56" t="s">
        <v>942</v>
      </c>
      <c r="AB134" s="56"/>
      <c r="AC134" s="56"/>
      <c r="AD134" s="65">
        <v>26524.468000000001</v>
      </c>
      <c r="AE134" s="56" t="s">
        <v>729</v>
      </c>
      <c r="AF134" s="56" t="s">
        <v>730</v>
      </c>
      <c r="AG134" s="56" t="s">
        <v>1050</v>
      </c>
      <c r="AH134" s="56" t="s">
        <v>1111</v>
      </c>
      <c r="AI134" s="56"/>
      <c r="AJ134" s="56"/>
      <c r="AK134" s="56"/>
      <c r="AL134" s="56"/>
      <c r="AM134" s="56"/>
      <c r="AN134" s="56"/>
      <c r="AO134" s="56"/>
      <c r="AP134" s="56" t="s">
        <v>1100</v>
      </c>
      <c r="AQ134" s="56" t="s">
        <v>734</v>
      </c>
      <c r="AR134" s="56"/>
      <c r="AS134" s="56"/>
      <c r="AT134" s="56"/>
      <c r="AU134" s="56"/>
      <c r="AV134" s="56"/>
      <c r="AW134" s="56"/>
      <c r="AX134" s="56"/>
      <c r="AY134" s="56"/>
      <c r="AZ134" s="63">
        <v>37.07</v>
      </c>
      <c r="BA134" s="56"/>
    </row>
    <row r="135" spans="1:53" x14ac:dyDescent="0.2">
      <c r="A135">
        <v>1</v>
      </c>
      <c r="B135" s="56"/>
      <c r="C135" s="56"/>
      <c r="D135" s="56"/>
      <c r="E135" s="56"/>
      <c r="F135" s="56"/>
      <c r="G135" s="56"/>
      <c r="H135" s="56"/>
      <c r="I135" s="66">
        <v>426</v>
      </c>
      <c r="J135" s="66">
        <v>9</v>
      </c>
      <c r="K135" s="58" t="s">
        <v>791</v>
      </c>
      <c r="L135" s="58" t="s">
        <v>719</v>
      </c>
      <c r="M135" s="58"/>
      <c r="N135" s="56"/>
      <c r="O135" s="68">
        <f>SUM(O128:O134)</f>
        <v>9.2279999999999998</v>
      </c>
      <c r="P135" s="64"/>
      <c r="Q135" s="64"/>
      <c r="R135" s="56"/>
      <c r="S135" s="63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65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63"/>
      <c r="BA135" s="56"/>
    </row>
    <row r="136" spans="1:53" hidden="1" x14ac:dyDescent="0.2">
      <c r="B136" s="56" t="s">
        <v>713</v>
      </c>
      <c r="C136" s="56" t="s">
        <v>1115</v>
      </c>
      <c r="D136" s="56" t="s">
        <v>1116</v>
      </c>
      <c r="E136" s="56" t="s">
        <v>1117</v>
      </c>
      <c r="F136" s="56">
        <v>10</v>
      </c>
      <c r="G136" s="56" t="s">
        <v>1118</v>
      </c>
      <c r="H136" s="56"/>
      <c r="I136" s="63">
        <v>426</v>
      </c>
      <c r="J136" s="63">
        <v>9</v>
      </c>
      <c r="K136" s="56" t="s">
        <v>807</v>
      </c>
      <c r="L136" s="56" t="s">
        <v>719</v>
      </c>
      <c r="M136" s="56"/>
      <c r="N136" s="56" t="s">
        <v>720</v>
      </c>
      <c r="O136" s="64">
        <v>0.71</v>
      </c>
      <c r="P136" s="64">
        <v>0.71</v>
      </c>
      <c r="Q136" s="64">
        <v>0.78800000000000003</v>
      </c>
      <c r="R136" s="56">
        <v>1</v>
      </c>
      <c r="S136" s="63">
        <v>7.67</v>
      </c>
      <c r="T136" s="56" t="s">
        <v>721</v>
      </c>
      <c r="U136" s="56" t="s">
        <v>1119</v>
      </c>
      <c r="V136" s="56" t="s">
        <v>793</v>
      </c>
      <c r="W136" s="56" t="s">
        <v>1070</v>
      </c>
      <c r="X136" s="56" t="s">
        <v>1120</v>
      </c>
      <c r="Y136" s="56"/>
      <c r="Z136" s="56"/>
      <c r="AA136" s="56" t="s">
        <v>942</v>
      </c>
      <c r="AB136" s="56"/>
      <c r="AC136" s="56"/>
      <c r="AD136" s="65">
        <v>14616.77</v>
      </c>
      <c r="AE136" s="56" t="s">
        <v>729</v>
      </c>
      <c r="AF136" s="56" t="s">
        <v>730</v>
      </c>
      <c r="AG136" s="56" t="s">
        <v>1099</v>
      </c>
      <c r="AH136" s="56" t="s">
        <v>1031</v>
      </c>
      <c r="AI136" s="56"/>
      <c r="AJ136" s="56"/>
      <c r="AK136" s="56"/>
      <c r="AL136" s="56"/>
      <c r="AM136" s="56"/>
      <c r="AN136" s="56"/>
      <c r="AO136" s="56"/>
      <c r="AP136" s="56" t="s">
        <v>1121</v>
      </c>
      <c r="AQ136" s="56" t="s">
        <v>763</v>
      </c>
      <c r="AR136" s="56" t="s">
        <v>1122</v>
      </c>
      <c r="AS136" s="56" t="s">
        <v>1123</v>
      </c>
      <c r="AT136" s="56"/>
      <c r="AU136" s="56"/>
      <c r="AV136" s="56"/>
      <c r="AW136" s="56"/>
      <c r="AX136" s="56"/>
      <c r="AY136" s="56" t="s">
        <v>766</v>
      </c>
      <c r="AZ136" s="63">
        <v>25.16</v>
      </c>
      <c r="BA136" s="56" t="s">
        <v>954</v>
      </c>
    </row>
    <row r="137" spans="1:53" hidden="1" x14ac:dyDescent="0.2">
      <c r="B137" s="56" t="s">
        <v>713</v>
      </c>
      <c r="C137" s="56" t="s">
        <v>1124</v>
      </c>
      <c r="D137" s="56" t="s">
        <v>1125</v>
      </c>
      <c r="E137" s="56" t="s">
        <v>1126</v>
      </c>
      <c r="F137" s="56">
        <v>10</v>
      </c>
      <c r="G137" s="56" t="s">
        <v>1127</v>
      </c>
      <c r="H137" s="56"/>
      <c r="I137" s="63">
        <v>426</v>
      </c>
      <c r="J137" s="63">
        <v>9</v>
      </c>
      <c r="K137" s="56" t="s">
        <v>807</v>
      </c>
      <c r="L137" s="56" t="s">
        <v>719</v>
      </c>
      <c r="M137" s="56"/>
      <c r="N137" s="56" t="s">
        <v>720</v>
      </c>
      <c r="O137" s="64">
        <v>0.65</v>
      </c>
      <c r="P137" s="64">
        <v>0.65</v>
      </c>
      <c r="Q137" s="64">
        <v>0.72099999999999986</v>
      </c>
      <c r="R137" s="56">
        <v>1</v>
      </c>
      <c r="S137" s="63">
        <v>7.02</v>
      </c>
      <c r="T137" s="56" t="s">
        <v>721</v>
      </c>
      <c r="U137" s="56" t="s">
        <v>1128</v>
      </c>
      <c r="V137" s="56" t="s">
        <v>793</v>
      </c>
      <c r="W137" s="56" t="s">
        <v>1070</v>
      </c>
      <c r="X137" s="56" t="s">
        <v>1129</v>
      </c>
      <c r="Y137" s="56"/>
      <c r="Z137" s="56"/>
      <c r="AA137" s="56" t="s">
        <v>942</v>
      </c>
      <c r="AB137" s="56"/>
      <c r="AC137" s="56"/>
      <c r="AD137" s="65">
        <v>13381.55</v>
      </c>
      <c r="AE137" s="56" t="s">
        <v>729</v>
      </c>
      <c r="AF137" s="56" t="s">
        <v>730</v>
      </c>
      <c r="AG137" s="56" t="s">
        <v>1099</v>
      </c>
      <c r="AH137" s="56" t="s">
        <v>1031</v>
      </c>
      <c r="AI137" s="56"/>
      <c r="AJ137" s="56"/>
      <c r="AK137" s="56"/>
      <c r="AL137" s="56"/>
      <c r="AM137" s="56"/>
      <c r="AN137" s="56"/>
      <c r="AO137" s="56"/>
      <c r="AP137" s="56" t="s">
        <v>1121</v>
      </c>
      <c r="AQ137" s="56" t="s">
        <v>799</v>
      </c>
      <c r="AR137" s="56"/>
      <c r="AS137" s="56"/>
      <c r="AT137" s="56"/>
      <c r="AU137" s="56"/>
      <c r="AV137" s="56"/>
      <c r="AW137" s="56"/>
      <c r="AX137" s="56"/>
      <c r="AY137" s="56"/>
      <c r="AZ137" s="63">
        <v>23.03</v>
      </c>
      <c r="BA137" s="56" t="s">
        <v>954</v>
      </c>
    </row>
    <row r="138" spans="1:53" hidden="1" x14ac:dyDescent="0.2">
      <c r="B138" s="56" t="s">
        <v>713</v>
      </c>
      <c r="C138" s="56" t="s">
        <v>1124</v>
      </c>
      <c r="D138" s="56" t="s">
        <v>1125</v>
      </c>
      <c r="E138" s="56" t="s">
        <v>1126</v>
      </c>
      <c r="F138" s="56">
        <v>10</v>
      </c>
      <c r="G138" s="56" t="s">
        <v>1127</v>
      </c>
      <c r="H138" s="56"/>
      <c r="I138" s="63">
        <v>426</v>
      </c>
      <c r="J138" s="63">
        <v>9</v>
      </c>
      <c r="K138" s="56" t="s">
        <v>807</v>
      </c>
      <c r="L138" s="56" t="s">
        <v>719</v>
      </c>
      <c r="M138" s="56"/>
      <c r="N138" s="56" t="s">
        <v>720</v>
      </c>
      <c r="O138" s="64">
        <v>0.7380000000000001</v>
      </c>
      <c r="P138" s="64">
        <v>0.7380000000000001</v>
      </c>
      <c r="Q138" s="64">
        <v>0.82</v>
      </c>
      <c r="R138" s="56">
        <v>1</v>
      </c>
      <c r="S138" s="63">
        <v>7.97</v>
      </c>
      <c r="T138" s="56" t="s">
        <v>721</v>
      </c>
      <c r="U138" s="56" t="s">
        <v>1130</v>
      </c>
      <c r="V138" s="56" t="s">
        <v>793</v>
      </c>
      <c r="W138" s="56" t="s">
        <v>1070</v>
      </c>
      <c r="X138" s="56" t="s">
        <v>1129</v>
      </c>
      <c r="Y138" s="56"/>
      <c r="Z138" s="56"/>
      <c r="AA138" s="56" t="s">
        <v>942</v>
      </c>
      <c r="AB138" s="56"/>
      <c r="AC138" s="56"/>
      <c r="AD138" s="65">
        <v>15193.206</v>
      </c>
      <c r="AE138" s="56" t="s">
        <v>729</v>
      </c>
      <c r="AF138" s="56" t="s">
        <v>730</v>
      </c>
      <c r="AG138" s="56" t="s">
        <v>1099</v>
      </c>
      <c r="AH138" s="56" t="s">
        <v>1031</v>
      </c>
      <c r="AI138" s="56"/>
      <c r="AJ138" s="56"/>
      <c r="AK138" s="56"/>
      <c r="AL138" s="56"/>
      <c r="AM138" s="56"/>
      <c r="AN138" s="56"/>
      <c r="AO138" s="56"/>
      <c r="AP138" s="56" t="s">
        <v>1121</v>
      </c>
      <c r="AQ138" s="56" t="s">
        <v>799</v>
      </c>
      <c r="AR138" s="56"/>
      <c r="AS138" s="56"/>
      <c r="AT138" s="56"/>
      <c r="AU138" s="56"/>
      <c r="AV138" s="56"/>
      <c r="AW138" s="56"/>
      <c r="AX138" s="56"/>
      <c r="AY138" s="56"/>
      <c r="AZ138" s="63">
        <v>26.15</v>
      </c>
      <c r="BA138" s="56" t="s">
        <v>954</v>
      </c>
    </row>
    <row r="139" spans="1:53" hidden="1" x14ac:dyDescent="0.2">
      <c r="B139" s="56" t="s">
        <v>713</v>
      </c>
      <c r="C139" s="56" t="s">
        <v>1124</v>
      </c>
      <c r="D139" s="56" t="s">
        <v>1125</v>
      </c>
      <c r="E139" s="56" t="s">
        <v>1126</v>
      </c>
      <c r="F139" s="56">
        <v>10</v>
      </c>
      <c r="G139" s="56" t="s">
        <v>1127</v>
      </c>
      <c r="H139" s="56"/>
      <c r="I139" s="63">
        <v>426</v>
      </c>
      <c r="J139" s="63">
        <v>9</v>
      </c>
      <c r="K139" s="56" t="s">
        <v>807</v>
      </c>
      <c r="L139" s="56" t="s">
        <v>719</v>
      </c>
      <c r="M139" s="56"/>
      <c r="N139" s="56" t="s">
        <v>720</v>
      </c>
      <c r="O139" s="64">
        <v>1.2350000000000001</v>
      </c>
      <c r="P139" s="64">
        <v>1.2350000000000001</v>
      </c>
      <c r="Q139" s="64">
        <v>1.38</v>
      </c>
      <c r="R139" s="56">
        <v>2</v>
      </c>
      <c r="S139" s="63">
        <v>13.35</v>
      </c>
      <c r="T139" s="56" t="s">
        <v>721</v>
      </c>
      <c r="U139" s="56" t="s">
        <v>1131</v>
      </c>
      <c r="V139" s="56" t="s">
        <v>793</v>
      </c>
      <c r="W139" s="56" t="s">
        <v>1070</v>
      </c>
      <c r="X139" s="56" t="s">
        <v>1129</v>
      </c>
      <c r="Y139" s="56"/>
      <c r="Z139" s="56"/>
      <c r="AA139" s="56" t="s">
        <v>942</v>
      </c>
      <c r="AB139" s="56"/>
      <c r="AC139" s="56"/>
      <c r="AD139" s="65">
        <v>25424.945</v>
      </c>
      <c r="AE139" s="56" t="s">
        <v>729</v>
      </c>
      <c r="AF139" s="56" t="s">
        <v>730</v>
      </c>
      <c r="AG139" s="56" t="s">
        <v>1099</v>
      </c>
      <c r="AH139" s="56" t="s">
        <v>1031</v>
      </c>
      <c r="AI139" s="56"/>
      <c r="AJ139" s="56"/>
      <c r="AK139" s="56"/>
      <c r="AL139" s="56"/>
      <c r="AM139" s="56"/>
      <c r="AN139" s="56"/>
      <c r="AO139" s="56"/>
      <c r="AP139" s="56" t="s">
        <v>1121</v>
      </c>
      <c r="AQ139" s="56" t="s">
        <v>799</v>
      </c>
      <c r="AR139" s="56"/>
      <c r="AS139" s="56"/>
      <c r="AT139" s="56"/>
      <c r="AU139" s="56"/>
      <c r="AV139" s="56"/>
      <c r="AW139" s="56"/>
      <c r="AX139" s="56"/>
      <c r="AY139" s="56"/>
      <c r="AZ139" s="63">
        <v>43.8</v>
      </c>
      <c r="BA139" s="56" t="s">
        <v>954</v>
      </c>
    </row>
    <row r="140" spans="1:53" hidden="1" x14ac:dyDescent="0.2">
      <c r="B140" s="56" t="s">
        <v>713</v>
      </c>
      <c r="C140" s="56" t="s">
        <v>1132</v>
      </c>
      <c r="D140" s="56" t="s">
        <v>1133</v>
      </c>
      <c r="E140" s="56" t="s">
        <v>1134</v>
      </c>
      <c r="F140" s="56">
        <v>10</v>
      </c>
      <c r="G140" s="56" t="s">
        <v>1082</v>
      </c>
      <c r="H140" s="56"/>
      <c r="I140" s="63">
        <v>426</v>
      </c>
      <c r="J140" s="63">
        <v>9</v>
      </c>
      <c r="K140" s="56" t="s">
        <v>807</v>
      </c>
      <c r="L140" s="56" t="s">
        <v>719</v>
      </c>
      <c r="M140" s="56"/>
      <c r="N140" s="56" t="s">
        <v>720</v>
      </c>
      <c r="O140" s="64">
        <v>1.6020000000000001</v>
      </c>
      <c r="P140" s="64">
        <v>1.6020000000000001</v>
      </c>
      <c r="Q140" s="64">
        <v>1.7789999999999999</v>
      </c>
      <c r="R140" s="56">
        <v>2</v>
      </c>
      <c r="S140" s="63">
        <v>17.309999999999999</v>
      </c>
      <c r="T140" s="56" t="s">
        <v>721</v>
      </c>
      <c r="U140" s="56" t="s">
        <v>1135</v>
      </c>
      <c r="V140" s="56" t="s">
        <v>793</v>
      </c>
      <c r="W140" s="56" t="s">
        <v>1110</v>
      </c>
      <c r="X140" s="56" t="s">
        <v>1129</v>
      </c>
      <c r="Y140" s="56"/>
      <c r="Z140" s="56"/>
      <c r="AA140" s="56" t="s">
        <v>727</v>
      </c>
      <c r="AB140" s="56"/>
      <c r="AC140" s="56"/>
      <c r="AD140" s="65">
        <v>32980.374000000003</v>
      </c>
      <c r="AE140" s="56" t="s">
        <v>729</v>
      </c>
      <c r="AF140" s="56" t="s">
        <v>730</v>
      </c>
      <c r="AG140" s="56" t="s">
        <v>1050</v>
      </c>
      <c r="AH140" s="56" t="s">
        <v>1111</v>
      </c>
      <c r="AI140" s="56"/>
      <c r="AJ140" s="56"/>
      <c r="AK140" s="56"/>
      <c r="AL140" s="56"/>
      <c r="AM140" s="56"/>
      <c r="AN140" s="56"/>
      <c r="AO140" s="56"/>
      <c r="AP140" s="56" t="s">
        <v>1121</v>
      </c>
      <c r="AQ140" s="56" t="s">
        <v>734</v>
      </c>
      <c r="AR140" s="56"/>
      <c r="AS140" s="56"/>
      <c r="AT140" s="56"/>
      <c r="AU140" s="56"/>
      <c r="AV140" s="56"/>
      <c r="AW140" s="56"/>
      <c r="AX140" s="56"/>
      <c r="AY140" s="56"/>
      <c r="AZ140" s="63">
        <v>56.79</v>
      </c>
      <c r="BA140" s="56"/>
    </row>
    <row r="141" spans="1:53" hidden="1" x14ac:dyDescent="0.2">
      <c r="B141" s="56" t="s">
        <v>713</v>
      </c>
      <c r="C141" s="56" t="s">
        <v>1132</v>
      </c>
      <c r="D141" s="56" t="s">
        <v>1133</v>
      </c>
      <c r="E141" s="56" t="s">
        <v>1134</v>
      </c>
      <c r="F141" s="56">
        <v>10</v>
      </c>
      <c r="G141" s="56" t="s">
        <v>1082</v>
      </c>
      <c r="H141" s="56"/>
      <c r="I141" s="63">
        <v>426</v>
      </c>
      <c r="J141" s="63">
        <v>9</v>
      </c>
      <c r="K141" s="56" t="s">
        <v>807</v>
      </c>
      <c r="L141" s="56" t="s">
        <v>719</v>
      </c>
      <c r="M141" s="56"/>
      <c r="N141" s="56" t="s">
        <v>720</v>
      </c>
      <c r="O141" s="64">
        <v>0.89600000000000002</v>
      </c>
      <c r="P141" s="64">
        <v>0.89600000000000002</v>
      </c>
      <c r="Q141" s="64">
        <v>0.99400000000000022</v>
      </c>
      <c r="R141" s="56">
        <v>1</v>
      </c>
      <c r="S141" s="63">
        <v>9.68</v>
      </c>
      <c r="T141" s="56" t="s">
        <v>721</v>
      </c>
      <c r="U141" s="56" t="s">
        <v>1136</v>
      </c>
      <c r="V141" s="56" t="s">
        <v>793</v>
      </c>
      <c r="W141" s="56" t="s">
        <v>1110</v>
      </c>
      <c r="X141" s="56" t="s">
        <v>1129</v>
      </c>
      <c r="Y141" s="56"/>
      <c r="Z141" s="56"/>
      <c r="AA141" s="56" t="s">
        <v>727</v>
      </c>
      <c r="AB141" s="56"/>
      <c r="AC141" s="56"/>
      <c r="AD141" s="65">
        <v>18445.952000000001</v>
      </c>
      <c r="AE141" s="56" t="s">
        <v>729</v>
      </c>
      <c r="AF141" s="56" t="s">
        <v>730</v>
      </c>
      <c r="AG141" s="56" t="s">
        <v>1050</v>
      </c>
      <c r="AH141" s="56" t="s">
        <v>1111</v>
      </c>
      <c r="AI141" s="56"/>
      <c r="AJ141" s="56"/>
      <c r="AK141" s="56"/>
      <c r="AL141" s="56"/>
      <c r="AM141" s="56"/>
      <c r="AN141" s="56"/>
      <c r="AO141" s="56"/>
      <c r="AP141" s="56" t="s">
        <v>1121</v>
      </c>
      <c r="AQ141" s="56" t="s">
        <v>734</v>
      </c>
      <c r="AR141" s="56"/>
      <c r="AS141" s="56"/>
      <c r="AT141" s="56"/>
      <c r="AU141" s="56"/>
      <c r="AV141" s="56"/>
      <c r="AW141" s="56"/>
      <c r="AX141" s="56"/>
      <c r="AY141" s="56"/>
      <c r="AZ141" s="63">
        <v>31.76</v>
      </c>
      <c r="BA141" s="56"/>
    </row>
    <row r="142" spans="1:53" hidden="1" x14ac:dyDescent="0.2">
      <c r="B142" s="56" t="s">
        <v>713</v>
      </c>
      <c r="C142" s="56" t="s">
        <v>1132</v>
      </c>
      <c r="D142" s="56" t="s">
        <v>1133</v>
      </c>
      <c r="E142" s="56" t="s">
        <v>1134</v>
      </c>
      <c r="F142" s="56">
        <v>10</v>
      </c>
      <c r="G142" s="56" t="s">
        <v>1082</v>
      </c>
      <c r="H142" s="56"/>
      <c r="I142" s="63">
        <v>426</v>
      </c>
      <c r="J142" s="63">
        <v>9</v>
      </c>
      <c r="K142" s="56" t="s">
        <v>807</v>
      </c>
      <c r="L142" s="56" t="s">
        <v>719</v>
      </c>
      <c r="M142" s="56"/>
      <c r="N142" s="56" t="s">
        <v>720</v>
      </c>
      <c r="O142" s="64">
        <v>0.876</v>
      </c>
      <c r="P142" s="64">
        <v>0.876</v>
      </c>
      <c r="Q142" s="64">
        <v>0.98</v>
      </c>
      <c r="R142" s="56">
        <v>1</v>
      </c>
      <c r="S142" s="63">
        <v>9.4600000000000009</v>
      </c>
      <c r="T142" s="56" t="s">
        <v>721</v>
      </c>
      <c r="U142" s="56" t="s">
        <v>1137</v>
      </c>
      <c r="V142" s="56" t="s">
        <v>793</v>
      </c>
      <c r="W142" s="56" t="s">
        <v>1110</v>
      </c>
      <c r="X142" s="56" t="s">
        <v>1138</v>
      </c>
      <c r="Y142" s="56"/>
      <c r="Z142" s="56"/>
      <c r="AA142" s="56" t="s">
        <v>727</v>
      </c>
      <c r="AB142" s="56"/>
      <c r="AC142" s="56"/>
      <c r="AD142" s="65">
        <v>18034.212</v>
      </c>
      <c r="AE142" s="56" t="s">
        <v>729</v>
      </c>
      <c r="AF142" s="56" t="s">
        <v>730</v>
      </c>
      <c r="AG142" s="56" t="s">
        <v>1050</v>
      </c>
      <c r="AH142" s="56" t="s">
        <v>1111</v>
      </c>
      <c r="AI142" s="56"/>
      <c r="AJ142" s="56"/>
      <c r="AK142" s="56"/>
      <c r="AL142" s="56"/>
      <c r="AM142" s="56"/>
      <c r="AN142" s="56"/>
      <c r="AO142" s="56"/>
      <c r="AP142" s="56" t="s">
        <v>1121</v>
      </c>
      <c r="AQ142" s="56" t="s">
        <v>734</v>
      </c>
      <c r="AR142" s="56"/>
      <c r="AS142" s="56"/>
      <c r="AT142" s="56"/>
      <c r="AU142" s="56"/>
      <c r="AV142" s="56"/>
      <c r="AW142" s="56"/>
      <c r="AX142" s="56"/>
      <c r="AY142" s="56"/>
      <c r="AZ142" s="63">
        <v>31.04</v>
      </c>
      <c r="BA142" s="56"/>
    </row>
    <row r="143" spans="1:53" hidden="1" x14ac:dyDescent="0.2">
      <c r="B143" s="56" t="s">
        <v>713</v>
      </c>
      <c r="C143" s="56" t="s">
        <v>1132</v>
      </c>
      <c r="D143" s="56" t="s">
        <v>1133</v>
      </c>
      <c r="E143" s="56" t="s">
        <v>1134</v>
      </c>
      <c r="F143" s="56">
        <v>10</v>
      </c>
      <c r="G143" s="56" t="s">
        <v>1082</v>
      </c>
      <c r="H143" s="56"/>
      <c r="I143" s="63">
        <v>426</v>
      </c>
      <c r="J143" s="63">
        <v>9</v>
      </c>
      <c r="K143" s="56" t="s">
        <v>807</v>
      </c>
      <c r="L143" s="56" t="s">
        <v>719</v>
      </c>
      <c r="M143" s="56"/>
      <c r="N143" s="56" t="s">
        <v>720</v>
      </c>
      <c r="O143" s="64">
        <v>0.89800000000000002</v>
      </c>
      <c r="P143" s="64">
        <v>0.89800000000000002</v>
      </c>
      <c r="Q143" s="64">
        <v>0.998</v>
      </c>
      <c r="R143" s="56">
        <v>1</v>
      </c>
      <c r="S143" s="63">
        <v>9.6999999999999993</v>
      </c>
      <c r="T143" s="56" t="s">
        <v>721</v>
      </c>
      <c r="U143" s="56" t="s">
        <v>1139</v>
      </c>
      <c r="V143" s="56" t="s">
        <v>793</v>
      </c>
      <c r="W143" s="56" t="s">
        <v>1110</v>
      </c>
      <c r="X143" s="56" t="s">
        <v>1129</v>
      </c>
      <c r="Y143" s="56"/>
      <c r="Z143" s="56"/>
      <c r="AA143" s="56" t="s">
        <v>727</v>
      </c>
      <c r="AB143" s="56"/>
      <c r="AC143" s="56"/>
      <c r="AD143" s="65">
        <v>18487.126</v>
      </c>
      <c r="AE143" s="56" t="s">
        <v>729</v>
      </c>
      <c r="AF143" s="56" t="s">
        <v>730</v>
      </c>
      <c r="AG143" s="56" t="s">
        <v>1050</v>
      </c>
      <c r="AH143" s="56" t="s">
        <v>1111</v>
      </c>
      <c r="AI143" s="56"/>
      <c r="AJ143" s="56"/>
      <c r="AK143" s="56"/>
      <c r="AL143" s="56"/>
      <c r="AM143" s="56"/>
      <c r="AN143" s="56"/>
      <c r="AO143" s="56"/>
      <c r="AP143" s="56" t="s">
        <v>1121</v>
      </c>
      <c r="AQ143" s="56" t="s">
        <v>734</v>
      </c>
      <c r="AR143" s="56"/>
      <c r="AS143" s="56"/>
      <c r="AT143" s="56"/>
      <c r="AU143" s="56"/>
      <c r="AV143" s="56"/>
      <c r="AW143" s="56"/>
      <c r="AX143" s="56"/>
      <c r="AY143" s="56"/>
      <c r="AZ143" s="63">
        <v>31.82</v>
      </c>
      <c r="BA143" s="56"/>
    </row>
    <row r="144" spans="1:53" hidden="1" x14ac:dyDescent="0.2">
      <c r="B144" s="56" t="s">
        <v>713</v>
      </c>
      <c r="C144" s="56" t="s">
        <v>1132</v>
      </c>
      <c r="D144" s="56" t="s">
        <v>1133</v>
      </c>
      <c r="E144" s="56" t="s">
        <v>1134</v>
      </c>
      <c r="F144" s="56">
        <v>10</v>
      </c>
      <c r="G144" s="56" t="s">
        <v>1082</v>
      </c>
      <c r="H144" s="56"/>
      <c r="I144" s="63">
        <v>426</v>
      </c>
      <c r="J144" s="63">
        <v>9</v>
      </c>
      <c r="K144" s="56" t="s">
        <v>807</v>
      </c>
      <c r="L144" s="56" t="s">
        <v>719</v>
      </c>
      <c r="M144" s="56"/>
      <c r="N144" s="56" t="s">
        <v>720</v>
      </c>
      <c r="O144" s="64">
        <v>0.83599999999999985</v>
      </c>
      <c r="P144" s="64">
        <v>0.83599999999999985</v>
      </c>
      <c r="Q144" s="64">
        <v>0.92300000000000004</v>
      </c>
      <c r="R144" s="56">
        <v>1</v>
      </c>
      <c r="S144" s="63">
        <v>9.0299999999999994</v>
      </c>
      <c r="T144" s="56" t="s">
        <v>721</v>
      </c>
      <c r="U144" s="56" t="s">
        <v>1140</v>
      </c>
      <c r="V144" s="56" t="s">
        <v>793</v>
      </c>
      <c r="W144" s="56" t="s">
        <v>1070</v>
      </c>
      <c r="X144" s="56" t="s">
        <v>1129</v>
      </c>
      <c r="Y144" s="56"/>
      <c r="Z144" s="56"/>
      <c r="AA144" s="56" t="s">
        <v>727</v>
      </c>
      <c r="AB144" s="56"/>
      <c r="AC144" s="56"/>
      <c r="AD144" s="65">
        <v>17210.732</v>
      </c>
      <c r="AE144" s="56" t="s">
        <v>729</v>
      </c>
      <c r="AF144" s="56" t="s">
        <v>730</v>
      </c>
      <c r="AG144" s="56" t="s">
        <v>1099</v>
      </c>
      <c r="AH144" s="56" t="s">
        <v>1031</v>
      </c>
      <c r="AI144" s="56"/>
      <c r="AJ144" s="56"/>
      <c r="AK144" s="56"/>
      <c r="AL144" s="56"/>
      <c r="AM144" s="56"/>
      <c r="AN144" s="56"/>
      <c r="AO144" s="56"/>
      <c r="AP144" s="56" t="s">
        <v>1121</v>
      </c>
      <c r="AQ144" s="56" t="s">
        <v>734</v>
      </c>
      <c r="AR144" s="56"/>
      <c r="AS144" s="56"/>
      <c r="AT144" s="56"/>
      <c r="AU144" s="56"/>
      <c r="AV144" s="56"/>
      <c r="AW144" s="56"/>
      <c r="AX144" s="56"/>
      <c r="AY144" s="56"/>
      <c r="AZ144" s="63">
        <v>29.63</v>
      </c>
      <c r="BA144" s="56"/>
    </row>
    <row r="145" spans="1:53" hidden="1" x14ac:dyDescent="0.2">
      <c r="B145" s="56" t="s">
        <v>713</v>
      </c>
      <c r="C145" s="56" t="s">
        <v>1141</v>
      </c>
      <c r="D145" s="56" t="s">
        <v>1107</v>
      </c>
      <c r="E145" s="56" t="s">
        <v>1142</v>
      </c>
      <c r="F145" s="56">
        <v>1</v>
      </c>
      <c r="G145" s="56" t="s">
        <v>1082</v>
      </c>
      <c r="H145" s="56"/>
      <c r="I145" s="63">
        <v>426</v>
      </c>
      <c r="J145" s="63">
        <v>9</v>
      </c>
      <c r="K145" s="56" t="s">
        <v>807</v>
      </c>
      <c r="L145" s="56" t="s">
        <v>719</v>
      </c>
      <c r="M145" s="56"/>
      <c r="N145" s="56" t="s">
        <v>720</v>
      </c>
      <c r="O145" s="64">
        <v>1.02</v>
      </c>
      <c r="P145" s="64">
        <v>1.02</v>
      </c>
      <c r="Q145" s="64">
        <v>1.143</v>
      </c>
      <c r="R145" s="56">
        <v>1</v>
      </c>
      <c r="S145" s="63">
        <v>11.02</v>
      </c>
      <c r="T145" s="56" t="s">
        <v>721</v>
      </c>
      <c r="U145" s="56" t="s">
        <v>1143</v>
      </c>
      <c r="V145" s="56" t="s">
        <v>793</v>
      </c>
      <c r="W145" s="56" t="s">
        <v>1110</v>
      </c>
      <c r="X145" s="56" t="s">
        <v>1144</v>
      </c>
      <c r="Y145" s="56"/>
      <c r="Z145" s="56"/>
      <c r="AA145" s="56" t="s">
        <v>942</v>
      </c>
      <c r="AB145" s="56"/>
      <c r="AC145" s="56"/>
      <c r="AD145" s="65">
        <v>20998.74</v>
      </c>
      <c r="AE145" s="56" t="s">
        <v>729</v>
      </c>
      <c r="AF145" s="56" t="s">
        <v>739</v>
      </c>
      <c r="AG145" s="56"/>
      <c r="AH145" s="56"/>
      <c r="AI145" s="56"/>
      <c r="AJ145" s="56"/>
      <c r="AK145" s="56"/>
      <c r="AL145" s="56"/>
      <c r="AM145" s="56"/>
      <c r="AN145" s="56"/>
      <c r="AO145" s="56"/>
      <c r="AP145" s="56" t="s">
        <v>1121</v>
      </c>
      <c r="AQ145" s="56" t="s">
        <v>734</v>
      </c>
      <c r="AR145" s="56"/>
      <c r="AS145" s="56"/>
      <c r="AT145" s="56"/>
      <c r="AU145" s="56"/>
      <c r="AV145" s="56"/>
      <c r="AW145" s="56"/>
      <c r="AX145" s="56"/>
      <c r="AY145" s="56"/>
      <c r="AZ145" s="63">
        <v>36.15</v>
      </c>
      <c r="BA145" s="56"/>
    </row>
    <row r="146" spans="1:53" x14ac:dyDescent="0.2">
      <c r="A146">
        <v>1</v>
      </c>
      <c r="I146" s="66">
        <v>426</v>
      </c>
      <c r="J146" s="66">
        <v>9</v>
      </c>
      <c r="K146" s="58" t="s">
        <v>807</v>
      </c>
      <c r="L146" s="58" t="s">
        <v>719</v>
      </c>
      <c r="M146" s="67"/>
      <c r="O146" s="68">
        <f>SUM(O136:O145)</f>
        <v>9.4610000000000003</v>
      </c>
    </row>
    <row r="147" spans="1:53" hidden="1" x14ac:dyDescent="0.2">
      <c r="B147" s="56" t="s">
        <v>713</v>
      </c>
      <c r="C147" s="56" t="s">
        <v>1145</v>
      </c>
      <c r="D147" s="56" t="s">
        <v>1146</v>
      </c>
      <c r="E147" s="56" t="s">
        <v>1147</v>
      </c>
      <c r="F147" s="56">
        <v>10</v>
      </c>
      <c r="G147" s="56" t="s">
        <v>1148</v>
      </c>
      <c r="H147" s="56"/>
      <c r="I147" s="63">
        <v>426</v>
      </c>
      <c r="J147" s="63">
        <v>10</v>
      </c>
      <c r="K147" s="56" t="s">
        <v>807</v>
      </c>
      <c r="L147" s="56" t="s">
        <v>719</v>
      </c>
      <c r="M147" s="56"/>
      <c r="N147" s="56" t="s">
        <v>720</v>
      </c>
      <c r="O147" s="64">
        <v>1.1200000000000001</v>
      </c>
      <c r="P147" s="64">
        <v>1.1200000000000001</v>
      </c>
      <c r="Q147" s="64">
        <v>1.1359999999999999</v>
      </c>
      <c r="R147" s="56">
        <v>1</v>
      </c>
      <c r="S147" s="63">
        <v>10.92</v>
      </c>
      <c r="T147" s="56" t="s">
        <v>721</v>
      </c>
      <c r="U147" s="56" t="s">
        <v>1149</v>
      </c>
      <c r="V147" s="56" t="s">
        <v>793</v>
      </c>
      <c r="W147" s="56" t="s">
        <v>1150</v>
      </c>
      <c r="X147" s="56" t="s">
        <v>1151</v>
      </c>
      <c r="Y147" s="56"/>
      <c r="Z147" s="56"/>
      <c r="AA147" s="56" t="s">
        <v>942</v>
      </c>
      <c r="AB147" s="56"/>
      <c r="AC147" s="56"/>
      <c r="AD147" s="65">
        <v>23386.831999999999</v>
      </c>
      <c r="AE147" s="56" t="s">
        <v>729</v>
      </c>
      <c r="AF147" s="56" t="s">
        <v>730</v>
      </c>
      <c r="AG147" s="56" t="s">
        <v>1152</v>
      </c>
      <c r="AH147" s="56" t="s">
        <v>797</v>
      </c>
      <c r="AI147" s="56"/>
      <c r="AJ147" s="56"/>
      <c r="AK147" s="56"/>
      <c r="AL147" s="56"/>
      <c r="AM147" s="56"/>
      <c r="AN147" s="56"/>
      <c r="AO147" s="56"/>
      <c r="AP147" s="56" t="s">
        <v>1153</v>
      </c>
      <c r="AQ147" s="56" t="s">
        <v>799</v>
      </c>
      <c r="AR147" s="56"/>
      <c r="AS147" s="56"/>
      <c r="AT147" s="56"/>
      <c r="AU147" s="56"/>
      <c r="AV147" s="56"/>
      <c r="AW147" s="56"/>
      <c r="AX147" s="56"/>
      <c r="AY147" s="56"/>
      <c r="AZ147" s="63">
        <v>35.83</v>
      </c>
      <c r="BA147" s="56" t="s">
        <v>1154</v>
      </c>
    </row>
    <row r="148" spans="1:53" hidden="1" x14ac:dyDescent="0.2">
      <c r="B148" s="56" t="s">
        <v>713</v>
      </c>
      <c r="C148" s="56" t="s">
        <v>1145</v>
      </c>
      <c r="D148" s="56" t="s">
        <v>1146</v>
      </c>
      <c r="E148" s="56" t="s">
        <v>1147</v>
      </c>
      <c r="F148" s="56">
        <v>10</v>
      </c>
      <c r="G148" s="56" t="s">
        <v>1148</v>
      </c>
      <c r="H148" s="56"/>
      <c r="I148" s="63">
        <v>426</v>
      </c>
      <c r="J148" s="63">
        <v>10</v>
      </c>
      <c r="K148" s="56" t="s">
        <v>807</v>
      </c>
      <c r="L148" s="56" t="s">
        <v>719</v>
      </c>
      <c r="M148" s="56"/>
      <c r="N148" s="56" t="s">
        <v>720</v>
      </c>
      <c r="O148" s="64">
        <v>1.1919999999999999</v>
      </c>
      <c r="P148" s="64">
        <v>1.1919999999999999</v>
      </c>
      <c r="Q148" s="64">
        <v>1.2250000000000001</v>
      </c>
      <c r="R148" s="56">
        <v>1</v>
      </c>
      <c r="S148" s="63">
        <v>11.62</v>
      </c>
      <c r="T148" s="56" t="s">
        <v>721</v>
      </c>
      <c r="U148" s="56" t="s">
        <v>1155</v>
      </c>
      <c r="V148" s="56" t="s">
        <v>793</v>
      </c>
      <c r="W148" s="56" t="s">
        <v>1150</v>
      </c>
      <c r="X148" s="56" t="s">
        <v>1151</v>
      </c>
      <c r="Y148" s="56"/>
      <c r="Z148" s="56"/>
      <c r="AA148" s="56" t="s">
        <v>942</v>
      </c>
      <c r="AB148" s="56"/>
      <c r="AC148" s="56"/>
      <c r="AD148" s="65">
        <v>25219.075000000001</v>
      </c>
      <c r="AE148" s="56" t="s">
        <v>729</v>
      </c>
      <c r="AF148" s="56" t="s">
        <v>730</v>
      </c>
      <c r="AG148" s="56" t="s">
        <v>1152</v>
      </c>
      <c r="AH148" s="56" t="s">
        <v>797</v>
      </c>
      <c r="AI148" s="56"/>
      <c r="AJ148" s="56"/>
      <c r="AK148" s="56"/>
      <c r="AL148" s="56"/>
      <c r="AM148" s="56"/>
      <c r="AN148" s="56"/>
      <c r="AO148" s="56"/>
      <c r="AP148" s="56" t="s">
        <v>1153</v>
      </c>
      <c r="AQ148" s="56" t="s">
        <v>799</v>
      </c>
      <c r="AR148" s="56"/>
      <c r="AS148" s="56"/>
      <c r="AT148" s="56"/>
      <c r="AU148" s="56"/>
      <c r="AV148" s="56"/>
      <c r="AW148" s="56"/>
      <c r="AX148" s="56"/>
      <c r="AY148" s="56"/>
      <c r="AZ148" s="63">
        <v>38.119999999999997</v>
      </c>
      <c r="BA148" s="56" t="s">
        <v>1154</v>
      </c>
    </row>
    <row r="149" spans="1:53" hidden="1" x14ac:dyDescent="0.2">
      <c r="B149" s="56" t="s">
        <v>713</v>
      </c>
      <c r="C149" s="56" t="s">
        <v>1156</v>
      </c>
      <c r="D149" s="56" t="s">
        <v>1157</v>
      </c>
      <c r="E149" s="56" t="s">
        <v>1158</v>
      </c>
      <c r="F149" s="56">
        <v>20</v>
      </c>
      <c r="G149" s="56" t="s">
        <v>970</v>
      </c>
      <c r="H149" s="56"/>
      <c r="I149" s="63">
        <v>426</v>
      </c>
      <c r="J149" s="63">
        <v>10</v>
      </c>
      <c r="K149" s="56" t="s">
        <v>807</v>
      </c>
      <c r="L149" s="56" t="s">
        <v>719</v>
      </c>
      <c r="M149" s="56"/>
      <c r="N149" s="56" t="s">
        <v>720</v>
      </c>
      <c r="O149" s="64">
        <v>1.0980000000000001</v>
      </c>
      <c r="P149" s="64">
        <v>1.0980000000000001</v>
      </c>
      <c r="Q149" s="64">
        <v>1.137</v>
      </c>
      <c r="R149" s="56">
        <v>1</v>
      </c>
      <c r="S149" s="63">
        <v>10.7</v>
      </c>
      <c r="T149" s="56" t="s">
        <v>721</v>
      </c>
      <c r="U149" s="56" t="s">
        <v>1159</v>
      </c>
      <c r="V149" s="56" t="s">
        <v>793</v>
      </c>
      <c r="W149" s="56" t="s">
        <v>1160</v>
      </c>
      <c r="X149" s="56" t="s">
        <v>1161</v>
      </c>
      <c r="Y149" s="56"/>
      <c r="Z149" s="56"/>
      <c r="AA149" s="56" t="s">
        <v>942</v>
      </c>
      <c r="AB149" s="56"/>
      <c r="AC149" s="56"/>
      <c r="AD149" s="65">
        <v>22604.526000000002</v>
      </c>
      <c r="AE149" s="56" t="s">
        <v>729</v>
      </c>
      <c r="AF149" s="56" t="s">
        <v>739</v>
      </c>
      <c r="AG149" s="56" t="s">
        <v>1162</v>
      </c>
      <c r="AH149" s="56" t="s">
        <v>1163</v>
      </c>
      <c r="AI149" s="56" t="s">
        <v>1164</v>
      </c>
      <c r="AJ149" s="56"/>
      <c r="AK149" s="56"/>
      <c r="AL149" s="56"/>
      <c r="AM149" s="56"/>
      <c r="AN149" s="56"/>
      <c r="AO149" s="56"/>
      <c r="AP149" s="56" t="s">
        <v>1153</v>
      </c>
      <c r="AQ149" s="56" t="s">
        <v>763</v>
      </c>
      <c r="AR149" s="56" t="s">
        <v>977</v>
      </c>
      <c r="AS149" s="56" t="s">
        <v>978</v>
      </c>
      <c r="AT149" s="56"/>
      <c r="AU149" s="56"/>
      <c r="AV149" s="56"/>
      <c r="AW149" s="56"/>
      <c r="AX149" s="56"/>
      <c r="AY149" s="56" t="s">
        <v>766</v>
      </c>
      <c r="AZ149" s="63">
        <v>35.1</v>
      </c>
      <c r="BA149" s="56" t="s">
        <v>1165</v>
      </c>
    </row>
    <row r="150" spans="1:53" x14ac:dyDescent="0.2">
      <c r="A150">
        <v>1</v>
      </c>
      <c r="B150" s="56"/>
      <c r="C150" s="56"/>
      <c r="D150" s="56"/>
      <c r="E150" s="56"/>
      <c r="F150" s="56"/>
      <c r="G150" s="56"/>
      <c r="H150" s="56"/>
      <c r="I150" s="66">
        <v>426</v>
      </c>
      <c r="J150" s="66">
        <v>10</v>
      </c>
      <c r="K150" s="58" t="s">
        <v>807</v>
      </c>
      <c r="L150" s="58" t="s">
        <v>719</v>
      </c>
      <c r="M150" s="58"/>
      <c r="N150" s="56"/>
      <c r="O150" s="68">
        <f>SUM(O147:O149)</f>
        <v>3.41</v>
      </c>
      <c r="P150" s="64"/>
      <c r="Q150" s="64"/>
      <c r="R150" s="56"/>
      <c r="S150" s="63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65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63"/>
      <c r="BA150" s="56"/>
    </row>
    <row r="151" spans="1:53" hidden="1" x14ac:dyDescent="0.2">
      <c r="B151" s="56" t="s">
        <v>713</v>
      </c>
      <c r="C151" s="56" t="s">
        <v>1166</v>
      </c>
      <c r="D151" s="56" t="s">
        <v>1167</v>
      </c>
      <c r="E151" s="56" t="s">
        <v>1168</v>
      </c>
      <c r="F151" s="56">
        <v>40</v>
      </c>
      <c r="G151" s="56" t="s">
        <v>970</v>
      </c>
      <c r="H151" s="56"/>
      <c r="I151" s="63">
        <v>426</v>
      </c>
      <c r="J151" s="63">
        <v>10</v>
      </c>
      <c r="K151" s="56" t="s">
        <v>791</v>
      </c>
      <c r="L151" s="56" t="s">
        <v>719</v>
      </c>
      <c r="M151" s="56"/>
      <c r="N151" s="56" t="s">
        <v>720</v>
      </c>
      <c r="O151" s="64">
        <v>0.89600000000000002</v>
      </c>
      <c r="P151" s="64">
        <v>0.89600000000000002</v>
      </c>
      <c r="Q151" s="64">
        <v>0.90200000000000002</v>
      </c>
      <c r="R151" s="56">
        <v>1</v>
      </c>
      <c r="S151" s="63">
        <v>8.73</v>
      </c>
      <c r="T151" s="56" t="s">
        <v>721</v>
      </c>
      <c r="U151" s="56" t="s">
        <v>1169</v>
      </c>
      <c r="V151" s="56" t="s">
        <v>793</v>
      </c>
      <c r="W151" s="56" t="s">
        <v>1170</v>
      </c>
      <c r="X151" s="56" t="s">
        <v>1171</v>
      </c>
      <c r="Y151" s="56"/>
      <c r="Z151" s="56"/>
      <c r="AA151" s="56" t="s">
        <v>728</v>
      </c>
      <c r="AB151" s="56"/>
      <c r="AC151" s="56"/>
      <c r="AD151" s="65">
        <v>0</v>
      </c>
      <c r="AE151" s="56" t="s">
        <v>729</v>
      </c>
      <c r="AF151" s="56" t="s">
        <v>730</v>
      </c>
      <c r="AG151" s="56" t="s">
        <v>1077</v>
      </c>
      <c r="AH151" s="56" t="s">
        <v>1172</v>
      </c>
      <c r="AI151" s="56"/>
      <c r="AJ151" s="56"/>
      <c r="AK151" s="56"/>
      <c r="AL151" s="56"/>
      <c r="AM151" s="56"/>
      <c r="AN151" s="56"/>
      <c r="AO151" s="56"/>
      <c r="AP151" s="56" t="s">
        <v>1173</v>
      </c>
      <c r="AQ151" s="56" t="s">
        <v>763</v>
      </c>
      <c r="AR151" s="56" t="s">
        <v>977</v>
      </c>
      <c r="AS151" s="56" t="s">
        <v>978</v>
      </c>
      <c r="AT151" s="56"/>
      <c r="AU151" s="56"/>
      <c r="AV151" s="56"/>
      <c r="AW151" s="56"/>
      <c r="AX151" s="56"/>
      <c r="AY151" s="56" t="s">
        <v>766</v>
      </c>
      <c r="AZ151" s="63">
        <v>28.64</v>
      </c>
      <c r="BA151" s="56" t="s">
        <v>800</v>
      </c>
    </row>
    <row r="152" spans="1:53" hidden="1" x14ac:dyDescent="0.2">
      <c r="B152" s="56" t="s">
        <v>713</v>
      </c>
      <c r="C152" s="56" t="s">
        <v>1166</v>
      </c>
      <c r="D152" s="56" t="s">
        <v>1167</v>
      </c>
      <c r="E152" s="56" t="s">
        <v>1168</v>
      </c>
      <c r="F152" s="56">
        <v>40</v>
      </c>
      <c r="G152" s="56" t="s">
        <v>970</v>
      </c>
      <c r="H152" s="56"/>
      <c r="I152" s="63">
        <v>426</v>
      </c>
      <c r="J152" s="63">
        <v>10</v>
      </c>
      <c r="K152" s="56" t="s">
        <v>791</v>
      </c>
      <c r="L152" s="56" t="s">
        <v>719</v>
      </c>
      <c r="M152" s="56"/>
      <c r="N152" s="56" t="s">
        <v>720</v>
      </c>
      <c r="O152" s="64">
        <v>1.5669999999999997</v>
      </c>
      <c r="P152" s="64">
        <v>1.5669999999999997</v>
      </c>
      <c r="Q152" s="64">
        <v>1.63</v>
      </c>
      <c r="R152" s="56">
        <v>2</v>
      </c>
      <c r="S152" s="63">
        <v>15.28</v>
      </c>
      <c r="T152" s="56" t="s">
        <v>721</v>
      </c>
      <c r="U152" s="56" t="s">
        <v>1174</v>
      </c>
      <c r="V152" s="56" t="s">
        <v>793</v>
      </c>
      <c r="W152" s="56" t="s">
        <v>1170</v>
      </c>
      <c r="X152" s="56" t="s">
        <v>1175</v>
      </c>
      <c r="Y152" s="56"/>
      <c r="Z152" s="56"/>
      <c r="AA152" s="56" t="s">
        <v>727</v>
      </c>
      <c r="AB152" s="56"/>
      <c r="AC152" s="56"/>
      <c r="AD152" s="65">
        <v>0</v>
      </c>
      <c r="AE152" s="56" t="s">
        <v>729</v>
      </c>
      <c r="AF152" s="56" t="s">
        <v>730</v>
      </c>
      <c r="AG152" s="56" t="s">
        <v>1077</v>
      </c>
      <c r="AH152" s="56" t="s">
        <v>1172</v>
      </c>
      <c r="AI152" s="56"/>
      <c r="AJ152" s="56"/>
      <c r="AK152" s="56"/>
      <c r="AL152" s="56"/>
      <c r="AM152" s="56"/>
      <c r="AN152" s="56"/>
      <c r="AO152" s="56"/>
      <c r="AP152" s="56" t="s">
        <v>1173</v>
      </c>
      <c r="AQ152" s="56" t="s">
        <v>763</v>
      </c>
      <c r="AR152" s="56" t="s">
        <v>977</v>
      </c>
      <c r="AS152" s="56" t="s">
        <v>978</v>
      </c>
      <c r="AT152" s="56"/>
      <c r="AU152" s="56"/>
      <c r="AV152" s="56"/>
      <c r="AW152" s="56"/>
      <c r="AX152" s="56"/>
      <c r="AY152" s="56" t="s">
        <v>766</v>
      </c>
      <c r="AZ152" s="63">
        <v>50.13</v>
      </c>
      <c r="BA152" s="56" t="s">
        <v>800</v>
      </c>
    </row>
    <row r="153" spans="1:53" hidden="1" x14ac:dyDescent="0.2">
      <c r="B153" s="56" t="s">
        <v>713</v>
      </c>
      <c r="C153" s="56" t="s">
        <v>1166</v>
      </c>
      <c r="D153" s="56" t="s">
        <v>1167</v>
      </c>
      <c r="E153" s="56" t="s">
        <v>1168</v>
      </c>
      <c r="F153" s="56">
        <v>40</v>
      </c>
      <c r="G153" s="56" t="s">
        <v>970</v>
      </c>
      <c r="H153" s="56"/>
      <c r="I153" s="63">
        <v>426</v>
      </c>
      <c r="J153" s="63">
        <v>10</v>
      </c>
      <c r="K153" s="56" t="s">
        <v>791</v>
      </c>
      <c r="L153" s="56" t="s">
        <v>719</v>
      </c>
      <c r="M153" s="56"/>
      <c r="N153" s="56" t="s">
        <v>720</v>
      </c>
      <c r="O153" s="64">
        <v>0.79300000000000004</v>
      </c>
      <c r="P153" s="64">
        <v>0.79300000000000004</v>
      </c>
      <c r="Q153" s="64">
        <v>0.83099999999999985</v>
      </c>
      <c r="R153" s="56">
        <v>1</v>
      </c>
      <c r="S153" s="63">
        <v>7.73</v>
      </c>
      <c r="T153" s="56" t="s">
        <v>721</v>
      </c>
      <c r="U153" s="56" t="s">
        <v>1176</v>
      </c>
      <c r="V153" s="56" t="s">
        <v>793</v>
      </c>
      <c r="W153" s="56" t="s">
        <v>1170</v>
      </c>
      <c r="X153" s="56" t="s">
        <v>1177</v>
      </c>
      <c r="Y153" s="56"/>
      <c r="Z153" s="56"/>
      <c r="AA153" s="56" t="s">
        <v>727</v>
      </c>
      <c r="AB153" s="56"/>
      <c r="AC153" s="56"/>
      <c r="AD153" s="65">
        <v>0</v>
      </c>
      <c r="AE153" s="56" t="s">
        <v>729</v>
      </c>
      <c r="AF153" s="56" t="s">
        <v>730</v>
      </c>
      <c r="AG153" s="56" t="s">
        <v>1077</v>
      </c>
      <c r="AH153" s="56" t="s">
        <v>1172</v>
      </c>
      <c r="AI153" s="56"/>
      <c r="AJ153" s="56"/>
      <c r="AK153" s="56"/>
      <c r="AL153" s="56"/>
      <c r="AM153" s="56"/>
      <c r="AN153" s="56"/>
      <c r="AO153" s="56"/>
      <c r="AP153" s="56" t="s">
        <v>1173</v>
      </c>
      <c r="AQ153" s="56" t="s">
        <v>763</v>
      </c>
      <c r="AR153" s="56" t="s">
        <v>977</v>
      </c>
      <c r="AS153" s="56" t="s">
        <v>978</v>
      </c>
      <c r="AT153" s="56"/>
      <c r="AU153" s="56"/>
      <c r="AV153" s="56"/>
      <c r="AW153" s="56"/>
      <c r="AX153" s="56"/>
      <c r="AY153" s="56" t="s">
        <v>766</v>
      </c>
      <c r="AZ153" s="63">
        <v>25.36</v>
      </c>
      <c r="BA153" s="56" t="s">
        <v>800</v>
      </c>
    </row>
    <row r="154" spans="1:53" hidden="1" x14ac:dyDescent="0.2">
      <c r="B154" s="56" t="s">
        <v>713</v>
      </c>
      <c r="C154" s="56" t="s">
        <v>1166</v>
      </c>
      <c r="D154" s="56" t="s">
        <v>1167</v>
      </c>
      <c r="E154" s="56" t="s">
        <v>1168</v>
      </c>
      <c r="F154" s="56">
        <v>40</v>
      </c>
      <c r="G154" s="56" t="s">
        <v>970</v>
      </c>
      <c r="H154" s="56"/>
      <c r="I154" s="63">
        <v>426</v>
      </c>
      <c r="J154" s="63">
        <v>10</v>
      </c>
      <c r="K154" s="56" t="s">
        <v>791</v>
      </c>
      <c r="L154" s="56" t="s">
        <v>719</v>
      </c>
      <c r="M154" s="56"/>
      <c r="N154" s="56" t="s">
        <v>720</v>
      </c>
      <c r="O154" s="64">
        <v>1.5750000000000002</v>
      </c>
      <c r="P154" s="64">
        <v>1.5750000000000002</v>
      </c>
      <c r="Q154" s="64">
        <v>1.6259999999999999</v>
      </c>
      <c r="R154" s="56">
        <v>2</v>
      </c>
      <c r="S154" s="63">
        <v>15.35</v>
      </c>
      <c r="T154" s="56" t="s">
        <v>721</v>
      </c>
      <c r="U154" s="56" t="s">
        <v>1178</v>
      </c>
      <c r="V154" s="56" t="s">
        <v>793</v>
      </c>
      <c r="W154" s="56" t="s">
        <v>1170</v>
      </c>
      <c r="X154" s="56" t="s">
        <v>1179</v>
      </c>
      <c r="Y154" s="56" t="s">
        <v>1175</v>
      </c>
      <c r="Z154" s="56"/>
      <c r="AA154" s="56" t="s">
        <v>727</v>
      </c>
      <c r="AB154" s="56" t="s">
        <v>727</v>
      </c>
      <c r="AC154" s="56"/>
      <c r="AD154" s="65">
        <v>0</v>
      </c>
      <c r="AE154" s="56" t="s">
        <v>729</v>
      </c>
      <c r="AF154" s="56" t="s">
        <v>730</v>
      </c>
      <c r="AG154" s="56" t="s">
        <v>1077</v>
      </c>
      <c r="AH154" s="56" t="s">
        <v>1172</v>
      </c>
      <c r="AI154" s="56"/>
      <c r="AJ154" s="56"/>
      <c r="AK154" s="56"/>
      <c r="AL154" s="56"/>
      <c r="AM154" s="56"/>
      <c r="AN154" s="56"/>
      <c r="AO154" s="56"/>
      <c r="AP154" s="56" t="s">
        <v>1173</v>
      </c>
      <c r="AQ154" s="56" t="s">
        <v>763</v>
      </c>
      <c r="AR154" s="56" t="s">
        <v>977</v>
      </c>
      <c r="AS154" s="56" t="s">
        <v>978</v>
      </c>
      <c r="AT154" s="56"/>
      <c r="AU154" s="56"/>
      <c r="AV154" s="56"/>
      <c r="AW154" s="56"/>
      <c r="AX154" s="56"/>
      <c r="AY154" s="56" t="s">
        <v>766</v>
      </c>
      <c r="AZ154" s="63">
        <v>50.36</v>
      </c>
      <c r="BA154" s="56" t="s">
        <v>800</v>
      </c>
    </row>
    <row r="155" spans="1:53" hidden="1" x14ac:dyDescent="0.2">
      <c r="B155" s="56" t="s">
        <v>713</v>
      </c>
      <c r="C155" s="56" t="s">
        <v>1166</v>
      </c>
      <c r="D155" s="56" t="s">
        <v>1167</v>
      </c>
      <c r="E155" s="56" t="s">
        <v>1168</v>
      </c>
      <c r="F155" s="56">
        <v>40</v>
      </c>
      <c r="G155" s="56" t="s">
        <v>970</v>
      </c>
      <c r="H155" s="56"/>
      <c r="I155" s="63">
        <v>426</v>
      </c>
      <c r="J155" s="63">
        <v>10</v>
      </c>
      <c r="K155" s="56" t="s">
        <v>791</v>
      </c>
      <c r="L155" s="56" t="s">
        <v>719</v>
      </c>
      <c r="M155" s="56"/>
      <c r="N155" s="56" t="s">
        <v>720</v>
      </c>
      <c r="O155" s="64">
        <v>0.871</v>
      </c>
      <c r="P155" s="64">
        <v>0.871</v>
      </c>
      <c r="Q155" s="64">
        <v>0.90700000000000003</v>
      </c>
      <c r="R155" s="56">
        <v>1</v>
      </c>
      <c r="S155" s="63">
        <v>8.49</v>
      </c>
      <c r="T155" s="56" t="s">
        <v>721</v>
      </c>
      <c r="U155" s="56" t="s">
        <v>1180</v>
      </c>
      <c r="V155" s="56" t="s">
        <v>793</v>
      </c>
      <c r="W155" s="56" t="s">
        <v>1170</v>
      </c>
      <c r="X155" s="56" t="s">
        <v>1181</v>
      </c>
      <c r="Y155" s="56"/>
      <c r="Z155" s="56"/>
      <c r="AA155" s="56" t="s">
        <v>727</v>
      </c>
      <c r="AB155" s="56"/>
      <c r="AC155" s="56"/>
      <c r="AD155" s="65">
        <v>0</v>
      </c>
      <c r="AE155" s="56" t="s">
        <v>729</v>
      </c>
      <c r="AF155" s="56" t="s">
        <v>730</v>
      </c>
      <c r="AG155" s="56" t="s">
        <v>1077</v>
      </c>
      <c r="AH155" s="56" t="s">
        <v>1172</v>
      </c>
      <c r="AI155" s="56"/>
      <c r="AJ155" s="56"/>
      <c r="AK155" s="56"/>
      <c r="AL155" s="56"/>
      <c r="AM155" s="56"/>
      <c r="AN155" s="56"/>
      <c r="AO155" s="56"/>
      <c r="AP155" s="56" t="s">
        <v>1173</v>
      </c>
      <c r="AQ155" s="56" t="s">
        <v>763</v>
      </c>
      <c r="AR155" s="56" t="s">
        <v>977</v>
      </c>
      <c r="AS155" s="56" t="s">
        <v>978</v>
      </c>
      <c r="AT155" s="56"/>
      <c r="AU155" s="56"/>
      <c r="AV155" s="56"/>
      <c r="AW155" s="56"/>
      <c r="AX155" s="56"/>
      <c r="AY155" s="56" t="s">
        <v>766</v>
      </c>
      <c r="AZ155" s="63">
        <v>27.85</v>
      </c>
      <c r="BA155" s="56" t="s">
        <v>800</v>
      </c>
    </row>
    <row r="156" spans="1:53" hidden="1" x14ac:dyDescent="0.2">
      <c r="B156" s="56" t="s">
        <v>713</v>
      </c>
      <c r="C156" s="56" t="s">
        <v>1166</v>
      </c>
      <c r="D156" s="56" t="s">
        <v>1167</v>
      </c>
      <c r="E156" s="56" t="s">
        <v>1168</v>
      </c>
      <c r="F156" s="56">
        <v>40</v>
      </c>
      <c r="G156" s="56" t="s">
        <v>970</v>
      </c>
      <c r="H156" s="56"/>
      <c r="I156" s="63">
        <v>426</v>
      </c>
      <c r="J156" s="63">
        <v>10</v>
      </c>
      <c r="K156" s="56" t="s">
        <v>791</v>
      </c>
      <c r="L156" s="56" t="s">
        <v>719</v>
      </c>
      <c r="M156" s="56"/>
      <c r="N156" s="56" t="s">
        <v>720</v>
      </c>
      <c r="O156" s="64">
        <v>0.91100000000000003</v>
      </c>
      <c r="P156" s="64">
        <v>0.91100000000000003</v>
      </c>
      <c r="Q156" s="64">
        <v>0.94700000000000006</v>
      </c>
      <c r="R156" s="56">
        <v>1</v>
      </c>
      <c r="S156" s="63">
        <v>8.8800000000000008</v>
      </c>
      <c r="T156" s="56" t="s">
        <v>721</v>
      </c>
      <c r="U156" s="56" t="s">
        <v>1182</v>
      </c>
      <c r="V156" s="56" t="s">
        <v>793</v>
      </c>
      <c r="W156" s="56" t="s">
        <v>1183</v>
      </c>
      <c r="X156" s="56" t="s">
        <v>1175</v>
      </c>
      <c r="Y156" s="56"/>
      <c r="Z156" s="56"/>
      <c r="AA156" s="56" t="s">
        <v>727</v>
      </c>
      <c r="AB156" s="56"/>
      <c r="AC156" s="56"/>
      <c r="AD156" s="65">
        <v>0</v>
      </c>
      <c r="AE156" s="56" t="s">
        <v>729</v>
      </c>
      <c r="AF156" s="56" t="s">
        <v>730</v>
      </c>
      <c r="AG156" s="56" t="s">
        <v>1077</v>
      </c>
      <c r="AH156" s="56" t="s">
        <v>1172</v>
      </c>
      <c r="AI156" s="56"/>
      <c r="AJ156" s="56"/>
      <c r="AK156" s="56"/>
      <c r="AL156" s="56"/>
      <c r="AM156" s="56"/>
      <c r="AN156" s="56"/>
      <c r="AO156" s="56"/>
      <c r="AP156" s="56" t="s">
        <v>1173</v>
      </c>
      <c r="AQ156" s="56" t="s">
        <v>763</v>
      </c>
      <c r="AR156" s="56" t="s">
        <v>977</v>
      </c>
      <c r="AS156" s="56" t="s">
        <v>978</v>
      </c>
      <c r="AT156" s="56"/>
      <c r="AU156" s="56"/>
      <c r="AV156" s="56"/>
      <c r="AW156" s="56"/>
      <c r="AX156" s="56"/>
      <c r="AY156" s="56" t="s">
        <v>766</v>
      </c>
      <c r="AZ156" s="63">
        <v>29.13</v>
      </c>
      <c r="BA156" s="56" t="s">
        <v>800</v>
      </c>
    </row>
    <row r="157" spans="1:53" hidden="1" x14ac:dyDescent="0.2">
      <c r="B157" s="56" t="s">
        <v>713</v>
      </c>
      <c r="C157" s="56" t="s">
        <v>1166</v>
      </c>
      <c r="D157" s="56" t="s">
        <v>1167</v>
      </c>
      <c r="E157" s="56" t="s">
        <v>1168</v>
      </c>
      <c r="F157" s="56">
        <v>40</v>
      </c>
      <c r="G157" s="56" t="s">
        <v>970</v>
      </c>
      <c r="H157" s="56"/>
      <c r="I157" s="63">
        <v>426</v>
      </c>
      <c r="J157" s="63">
        <v>10</v>
      </c>
      <c r="K157" s="56" t="s">
        <v>791</v>
      </c>
      <c r="L157" s="56" t="s">
        <v>719</v>
      </c>
      <c r="M157" s="56"/>
      <c r="N157" s="56" t="s">
        <v>720</v>
      </c>
      <c r="O157" s="64">
        <v>0.90600000000000003</v>
      </c>
      <c r="P157" s="64">
        <v>0.90600000000000003</v>
      </c>
      <c r="Q157" s="64">
        <v>0.95100000000000007</v>
      </c>
      <c r="R157" s="56">
        <v>1</v>
      </c>
      <c r="S157" s="63">
        <v>8.83</v>
      </c>
      <c r="T157" s="56" t="s">
        <v>721</v>
      </c>
      <c r="U157" s="56" t="s">
        <v>1184</v>
      </c>
      <c r="V157" s="56" t="s">
        <v>793</v>
      </c>
      <c r="W157" s="56" t="s">
        <v>1183</v>
      </c>
      <c r="X157" s="56" t="s">
        <v>1185</v>
      </c>
      <c r="Y157" s="56"/>
      <c r="Z157" s="56"/>
      <c r="AA157" s="56" t="s">
        <v>727</v>
      </c>
      <c r="AB157" s="56"/>
      <c r="AC157" s="56"/>
      <c r="AD157" s="65">
        <v>0</v>
      </c>
      <c r="AE157" s="56" t="s">
        <v>729</v>
      </c>
      <c r="AF157" s="56" t="s">
        <v>730</v>
      </c>
      <c r="AG157" s="56" t="s">
        <v>1077</v>
      </c>
      <c r="AH157" s="56" t="s">
        <v>1172</v>
      </c>
      <c r="AI157" s="56"/>
      <c r="AJ157" s="56"/>
      <c r="AK157" s="56"/>
      <c r="AL157" s="56"/>
      <c r="AM157" s="56"/>
      <c r="AN157" s="56"/>
      <c r="AO157" s="56"/>
      <c r="AP157" s="56" t="s">
        <v>1173</v>
      </c>
      <c r="AQ157" s="56" t="s">
        <v>763</v>
      </c>
      <c r="AR157" s="56" t="s">
        <v>977</v>
      </c>
      <c r="AS157" s="56" t="s">
        <v>978</v>
      </c>
      <c r="AT157" s="56"/>
      <c r="AU157" s="56"/>
      <c r="AV157" s="56"/>
      <c r="AW157" s="56"/>
      <c r="AX157" s="56"/>
      <c r="AY157" s="56" t="s">
        <v>766</v>
      </c>
      <c r="AZ157" s="63">
        <v>28.97</v>
      </c>
      <c r="BA157" s="56" t="s">
        <v>800</v>
      </c>
    </row>
    <row r="158" spans="1:53" hidden="1" x14ac:dyDescent="0.2">
      <c r="B158" s="56" t="s">
        <v>713</v>
      </c>
      <c r="C158" s="56" t="s">
        <v>1186</v>
      </c>
      <c r="D158" s="56" t="s">
        <v>1107</v>
      </c>
      <c r="E158" s="56" t="s">
        <v>1187</v>
      </c>
      <c r="F158" s="56">
        <v>1</v>
      </c>
      <c r="G158" s="56" t="s">
        <v>1082</v>
      </c>
      <c r="H158" s="56"/>
      <c r="I158" s="63">
        <v>426</v>
      </c>
      <c r="J158" s="63">
        <v>10</v>
      </c>
      <c r="K158" s="56" t="s">
        <v>791</v>
      </c>
      <c r="L158" s="56" t="s">
        <v>719</v>
      </c>
      <c r="M158" s="56"/>
      <c r="N158" s="56" t="s">
        <v>720</v>
      </c>
      <c r="O158" s="64">
        <v>0.746</v>
      </c>
      <c r="P158" s="64">
        <v>0.746</v>
      </c>
      <c r="Q158" s="64">
        <v>0.76700000000000002</v>
      </c>
      <c r="R158" s="56">
        <v>1</v>
      </c>
      <c r="S158" s="63">
        <v>7.27</v>
      </c>
      <c r="T158" s="56" t="s">
        <v>721</v>
      </c>
      <c r="U158" s="56" t="s">
        <v>1188</v>
      </c>
      <c r="V158" s="56" t="s">
        <v>793</v>
      </c>
      <c r="W158" s="56" t="s">
        <v>1183</v>
      </c>
      <c r="X158" s="56" t="s">
        <v>1189</v>
      </c>
      <c r="Y158" s="56"/>
      <c r="Z158" s="56"/>
      <c r="AA158" s="56" t="s">
        <v>942</v>
      </c>
      <c r="AB158" s="56"/>
      <c r="AC158" s="56"/>
      <c r="AD158" s="65">
        <v>18917.067999999999</v>
      </c>
      <c r="AE158" s="56" t="s">
        <v>729</v>
      </c>
      <c r="AF158" s="56" t="s">
        <v>739</v>
      </c>
      <c r="AG158" s="56" t="s">
        <v>822</v>
      </c>
      <c r="AH158" s="56" t="s">
        <v>1190</v>
      </c>
      <c r="AI158" s="56" t="s">
        <v>1191</v>
      </c>
      <c r="AJ158" s="56"/>
      <c r="AK158" s="56"/>
      <c r="AL158" s="56"/>
      <c r="AM158" s="56"/>
      <c r="AN158" s="56"/>
      <c r="AO158" s="56"/>
      <c r="AP158" s="56" t="s">
        <v>1192</v>
      </c>
      <c r="AQ158" s="56" t="s">
        <v>734</v>
      </c>
      <c r="AR158" s="56"/>
      <c r="AS158" s="56"/>
      <c r="AT158" s="56"/>
      <c r="AU158" s="56"/>
      <c r="AV158" s="56"/>
      <c r="AW158" s="56"/>
      <c r="AX158" s="56"/>
      <c r="AY158" s="56"/>
      <c r="AZ158" s="63">
        <v>23.85</v>
      </c>
      <c r="BA158" s="56"/>
    </row>
    <row r="159" spans="1:53" x14ac:dyDescent="0.2">
      <c r="A159">
        <v>1</v>
      </c>
      <c r="B159" s="56"/>
      <c r="C159" s="56"/>
      <c r="D159" s="56"/>
      <c r="E159" s="56"/>
      <c r="F159" s="56"/>
      <c r="G159" s="56"/>
      <c r="H159" s="56"/>
      <c r="I159" s="66">
        <v>426</v>
      </c>
      <c r="J159" s="66">
        <v>10</v>
      </c>
      <c r="K159" s="58" t="s">
        <v>791</v>
      </c>
      <c r="L159" s="58" t="s">
        <v>719</v>
      </c>
      <c r="M159" s="58"/>
      <c r="N159" s="56"/>
      <c r="O159" s="68">
        <f>SUM(O151:O158)</f>
        <v>8.2649999999999988</v>
      </c>
      <c r="P159" s="64"/>
      <c r="Q159" s="64"/>
      <c r="R159" s="56"/>
      <c r="S159" s="63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65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63"/>
      <c r="BA159" s="56"/>
    </row>
    <row r="160" spans="1:53" hidden="1" x14ac:dyDescent="0.2">
      <c r="B160" s="56" t="s">
        <v>713</v>
      </c>
      <c r="C160" s="56" t="s">
        <v>1065</v>
      </c>
      <c r="D160" s="56" t="s">
        <v>1066</v>
      </c>
      <c r="E160" s="56" t="s">
        <v>1193</v>
      </c>
      <c r="F160" s="56">
        <v>1</v>
      </c>
      <c r="G160" s="56" t="s">
        <v>1068</v>
      </c>
      <c r="H160" s="56"/>
      <c r="I160" s="63">
        <v>426</v>
      </c>
      <c r="J160" s="63">
        <v>10</v>
      </c>
      <c r="K160" s="56" t="s">
        <v>718</v>
      </c>
      <c r="L160" s="56" t="s">
        <v>719</v>
      </c>
      <c r="M160" s="56"/>
      <c r="N160" s="56" t="s">
        <v>720</v>
      </c>
      <c r="O160" s="64">
        <v>1.0429999999999999</v>
      </c>
      <c r="P160" s="64">
        <v>1.0429999999999999</v>
      </c>
      <c r="Q160" s="64">
        <v>1.075</v>
      </c>
      <c r="R160" s="56">
        <v>1</v>
      </c>
      <c r="S160" s="63">
        <v>10.17</v>
      </c>
      <c r="T160" s="56" t="s">
        <v>721</v>
      </c>
      <c r="U160" s="56" t="s">
        <v>1194</v>
      </c>
      <c r="V160" s="56" t="s">
        <v>793</v>
      </c>
      <c r="W160" s="56" t="s">
        <v>1070</v>
      </c>
      <c r="X160" s="56" t="s">
        <v>1195</v>
      </c>
      <c r="Y160" s="56"/>
      <c r="Z160" s="56"/>
      <c r="AA160" s="56" t="s">
        <v>727</v>
      </c>
      <c r="AB160" s="56"/>
      <c r="AC160" s="56"/>
      <c r="AD160" s="65">
        <v>0</v>
      </c>
      <c r="AE160" s="56" t="s">
        <v>729</v>
      </c>
      <c r="AF160" s="56" t="s">
        <v>730</v>
      </c>
      <c r="AG160" s="56" t="s">
        <v>1077</v>
      </c>
      <c r="AH160" s="56" t="s">
        <v>1078</v>
      </c>
      <c r="AI160" s="56"/>
      <c r="AJ160" s="56"/>
      <c r="AK160" s="56"/>
      <c r="AL160" s="56"/>
      <c r="AM160" s="56"/>
      <c r="AN160" s="56"/>
      <c r="AO160" s="56"/>
      <c r="AP160" s="56" t="s">
        <v>1196</v>
      </c>
      <c r="AQ160" s="56" t="s">
        <v>799</v>
      </c>
      <c r="AR160" s="56"/>
      <c r="AS160" s="56"/>
      <c r="AT160" s="56"/>
      <c r="AU160" s="56"/>
      <c r="AV160" s="56"/>
      <c r="AW160" s="56"/>
      <c r="AX160" s="56"/>
      <c r="AY160" s="56"/>
      <c r="AZ160" s="63">
        <v>33.369999999999997</v>
      </c>
      <c r="BA160" s="56" t="s">
        <v>954</v>
      </c>
    </row>
    <row r="161" spans="2:53" hidden="1" x14ac:dyDescent="0.2">
      <c r="B161" s="56" t="s">
        <v>713</v>
      </c>
      <c r="C161" s="56" t="s">
        <v>1197</v>
      </c>
      <c r="D161" s="56" t="s">
        <v>1198</v>
      </c>
      <c r="E161" s="56" t="s">
        <v>1199</v>
      </c>
      <c r="F161" s="56">
        <v>20</v>
      </c>
      <c r="G161" s="56" t="s">
        <v>1200</v>
      </c>
      <c r="H161" s="56"/>
      <c r="I161" s="63">
        <v>426</v>
      </c>
      <c r="J161" s="63">
        <v>10</v>
      </c>
      <c r="K161" s="56" t="s">
        <v>718</v>
      </c>
      <c r="L161" s="56" t="s">
        <v>719</v>
      </c>
      <c r="M161" s="56"/>
      <c r="N161" s="56" t="s">
        <v>720</v>
      </c>
      <c r="O161" s="64">
        <v>0.79100000000000004</v>
      </c>
      <c r="P161" s="64">
        <v>0.79100000000000004</v>
      </c>
      <c r="Q161" s="64">
        <v>0.83499999999999985</v>
      </c>
      <c r="R161" s="56">
        <v>1</v>
      </c>
      <c r="S161" s="63">
        <v>7.71</v>
      </c>
      <c r="T161" s="56" t="s">
        <v>721</v>
      </c>
      <c r="U161" s="56" t="s">
        <v>1201</v>
      </c>
      <c r="V161" s="56" t="s">
        <v>793</v>
      </c>
      <c r="W161" s="56" t="s">
        <v>1150</v>
      </c>
      <c r="X161" s="56" t="s">
        <v>1202</v>
      </c>
      <c r="Y161" s="56"/>
      <c r="Z161" s="56"/>
      <c r="AA161" s="56" t="s">
        <v>727</v>
      </c>
      <c r="AB161" s="56"/>
      <c r="AC161" s="56"/>
      <c r="AD161" s="65">
        <v>0</v>
      </c>
      <c r="AE161" s="56" t="s">
        <v>729</v>
      </c>
      <c r="AF161" s="56" t="s">
        <v>739</v>
      </c>
      <c r="AG161" s="56" t="s">
        <v>1203</v>
      </c>
      <c r="AH161" s="56" t="s">
        <v>1204</v>
      </c>
      <c r="AI161" s="56"/>
      <c r="AJ161" s="56"/>
      <c r="AK161" s="56"/>
      <c r="AL161" s="56"/>
      <c r="AM161" s="56"/>
      <c r="AN161" s="56"/>
      <c r="AO161" s="56"/>
      <c r="AP161" s="56" t="s">
        <v>1205</v>
      </c>
      <c r="AQ161" s="56" t="s">
        <v>1206</v>
      </c>
      <c r="AR161" s="56"/>
      <c r="AS161" s="56"/>
      <c r="AT161" s="56"/>
      <c r="AU161" s="56"/>
      <c r="AV161" s="56"/>
      <c r="AW161" s="56"/>
      <c r="AX161" s="56"/>
      <c r="AY161" s="56" t="s">
        <v>766</v>
      </c>
      <c r="AZ161" s="63">
        <v>25.3</v>
      </c>
      <c r="BA161" s="56" t="s">
        <v>1165</v>
      </c>
    </row>
    <row r="162" spans="2:53" hidden="1" x14ac:dyDescent="0.2">
      <c r="B162" s="56" t="s">
        <v>713</v>
      </c>
      <c r="C162" s="56" t="s">
        <v>1197</v>
      </c>
      <c r="D162" s="56" t="s">
        <v>1198</v>
      </c>
      <c r="E162" s="56" t="s">
        <v>1199</v>
      </c>
      <c r="F162" s="56">
        <v>20</v>
      </c>
      <c r="G162" s="56" t="s">
        <v>1200</v>
      </c>
      <c r="H162" s="56"/>
      <c r="I162" s="63">
        <v>426</v>
      </c>
      <c r="J162" s="63">
        <v>10</v>
      </c>
      <c r="K162" s="56" t="s">
        <v>718</v>
      </c>
      <c r="L162" s="56" t="s">
        <v>719</v>
      </c>
      <c r="M162" s="56"/>
      <c r="N162" s="56" t="s">
        <v>720</v>
      </c>
      <c r="O162" s="64">
        <v>4.4859999999999998</v>
      </c>
      <c r="P162" s="64">
        <v>4.4859999999999998</v>
      </c>
      <c r="Q162" s="64">
        <v>4.6529999999999996</v>
      </c>
      <c r="R162" s="56">
        <v>4</v>
      </c>
      <c r="S162" s="63">
        <v>43.73</v>
      </c>
      <c r="T162" s="56" t="s">
        <v>721</v>
      </c>
      <c r="U162" s="56" t="s">
        <v>1207</v>
      </c>
      <c r="V162" s="56" t="s">
        <v>793</v>
      </c>
      <c r="W162" s="56" t="s">
        <v>1150</v>
      </c>
      <c r="X162" s="56" t="s">
        <v>1202</v>
      </c>
      <c r="Y162" s="56" t="s">
        <v>1208</v>
      </c>
      <c r="Z162" s="56"/>
      <c r="AA162" s="56" t="s">
        <v>727</v>
      </c>
      <c r="AB162" s="56" t="s">
        <v>727</v>
      </c>
      <c r="AC162" s="56"/>
      <c r="AD162" s="65">
        <v>0</v>
      </c>
      <c r="AE162" s="56" t="s">
        <v>729</v>
      </c>
      <c r="AF162" s="56" t="s">
        <v>739</v>
      </c>
      <c r="AG162" s="56" t="s">
        <v>1203</v>
      </c>
      <c r="AH162" s="56" t="s">
        <v>1204</v>
      </c>
      <c r="AI162" s="56"/>
      <c r="AJ162" s="56"/>
      <c r="AK162" s="56"/>
      <c r="AL162" s="56"/>
      <c r="AM162" s="56"/>
      <c r="AN162" s="56"/>
      <c r="AO162" s="56"/>
      <c r="AP162" s="56" t="s">
        <v>1205</v>
      </c>
      <c r="AQ162" s="56" t="s">
        <v>1206</v>
      </c>
      <c r="AR162" s="56"/>
      <c r="AS162" s="56"/>
      <c r="AT162" s="56"/>
      <c r="AU162" s="56"/>
      <c r="AV162" s="56"/>
      <c r="AW162" s="56"/>
      <c r="AX162" s="56"/>
      <c r="AY162" s="56" t="s">
        <v>766</v>
      </c>
      <c r="AZ162" s="63">
        <v>143.47</v>
      </c>
      <c r="BA162" s="56" t="s">
        <v>1165</v>
      </c>
    </row>
    <row r="163" spans="2:53" hidden="1" x14ac:dyDescent="0.2">
      <c r="B163" s="56" t="s">
        <v>713</v>
      </c>
      <c r="C163" s="56" t="s">
        <v>1197</v>
      </c>
      <c r="D163" s="56" t="s">
        <v>1198</v>
      </c>
      <c r="E163" s="56" t="s">
        <v>1199</v>
      </c>
      <c r="F163" s="56">
        <v>20</v>
      </c>
      <c r="G163" s="56" t="s">
        <v>1200</v>
      </c>
      <c r="H163" s="56"/>
      <c r="I163" s="63">
        <v>426</v>
      </c>
      <c r="J163" s="63">
        <v>10</v>
      </c>
      <c r="K163" s="56" t="s">
        <v>718</v>
      </c>
      <c r="L163" s="56" t="s">
        <v>719</v>
      </c>
      <c r="M163" s="56"/>
      <c r="N163" s="56" t="s">
        <v>720</v>
      </c>
      <c r="O163" s="64">
        <v>0.83</v>
      </c>
      <c r="P163" s="64">
        <v>0.83</v>
      </c>
      <c r="Q163" s="64">
        <v>0.86900000000000011</v>
      </c>
      <c r="R163" s="56">
        <v>1</v>
      </c>
      <c r="S163" s="63">
        <v>8.09</v>
      </c>
      <c r="T163" s="56" t="s">
        <v>721</v>
      </c>
      <c r="U163" s="56" t="s">
        <v>1209</v>
      </c>
      <c r="V163" s="56" t="s">
        <v>793</v>
      </c>
      <c r="W163" s="56" t="s">
        <v>1150</v>
      </c>
      <c r="X163" s="56" t="s">
        <v>1208</v>
      </c>
      <c r="Y163" s="56"/>
      <c r="Z163" s="56"/>
      <c r="AA163" s="56" t="s">
        <v>727</v>
      </c>
      <c r="AB163" s="56"/>
      <c r="AC163" s="56"/>
      <c r="AD163" s="65">
        <v>0</v>
      </c>
      <c r="AE163" s="56" t="s">
        <v>729</v>
      </c>
      <c r="AF163" s="56" t="s">
        <v>739</v>
      </c>
      <c r="AG163" s="56" t="s">
        <v>1203</v>
      </c>
      <c r="AH163" s="56" t="s">
        <v>1204</v>
      </c>
      <c r="AI163" s="56"/>
      <c r="AJ163" s="56"/>
      <c r="AK163" s="56"/>
      <c r="AL163" s="56"/>
      <c r="AM163" s="56"/>
      <c r="AN163" s="56"/>
      <c r="AO163" s="56"/>
      <c r="AP163" s="56" t="s">
        <v>1205</v>
      </c>
      <c r="AQ163" s="56" t="s">
        <v>1206</v>
      </c>
      <c r="AR163" s="56"/>
      <c r="AS163" s="56"/>
      <c r="AT163" s="56"/>
      <c r="AU163" s="56"/>
      <c r="AV163" s="56"/>
      <c r="AW163" s="56"/>
      <c r="AX163" s="56"/>
      <c r="AY163" s="56" t="s">
        <v>766</v>
      </c>
      <c r="AZ163" s="63">
        <v>26.54</v>
      </c>
      <c r="BA163" s="56" t="s">
        <v>1165</v>
      </c>
    </row>
    <row r="164" spans="2:53" hidden="1" x14ac:dyDescent="0.2">
      <c r="B164" s="56" t="s">
        <v>713</v>
      </c>
      <c r="C164" s="56" t="s">
        <v>1210</v>
      </c>
      <c r="D164" s="56" t="s">
        <v>1211</v>
      </c>
      <c r="E164" s="56" t="s">
        <v>1212</v>
      </c>
      <c r="F164" s="56">
        <v>3</v>
      </c>
      <c r="G164" s="56" t="s">
        <v>1082</v>
      </c>
      <c r="H164" s="56"/>
      <c r="I164" s="63">
        <v>426</v>
      </c>
      <c r="J164" s="63">
        <v>12</v>
      </c>
      <c r="K164" s="56" t="s">
        <v>718</v>
      </c>
      <c r="L164" s="56" t="s">
        <v>719</v>
      </c>
      <c r="M164" s="56"/>
      <c r="N164" s="56" t="s">
        <v>720</v>
      </c>
      <c r="O164" s="64">
        <v>1.331</v>
      </c>
      <c r="P164" s="64">
        <v>1.331</v>
      </c>
      <c r="Q164" s="64">
        <v>1.395</v>
      </c>
      <c r="R164" s="56">
        <v>1</v>
      </c>
      <c r="S164" s="63">
        <v>10.86</v>
      </c>
      <c r="T164" s="56" t="s">
        <v>721</v>
      </c>
      <c r="U164" s="56" t="s">
        <v>1213</v>
      </c>
      <c r="V164" s="56" t="s">
        <v>793</v>
      </c>
      <c r="W164" s="56" t="s">
        <v>1214</v>
      </c>
      <c r="X164" s="56" t="s">
        <v>1215</v>
      </c>
      <c r="Y164" s="56"/>
      <c r="Z164" s="56"/>
      <c r="AA164" s="56" t="s">
        <v>770</v>
      </c>
      <c r="AB164" s="56"/>
      <c r="AC164" s="56"/>
      <c r="AD164" s="65">
        <v>0</v>
      </c>
      <c r="AE164" s="56" t="s">
        <v>729</v>
      </c>
      <c r="AF164" s="56" t="s">
        <v>730</v>
      </c>
      <c r="AG164" s="56" t="s">
        <v>796</v>
      </c>
      <c r="AH164" s="56" t="s">
        <v>797</v>
      </c>
      <c r="AI164" s="56"/>
      <c r="AJ164" s="56"/>
      <c r="AK164" s="56"/>
      <c r="AL164" s="56"/>
      <c r="AM164" s="56"/>
      <c r="AN164" s="56"/>
      <c r="AO164" s="56"/>
      <c r="AP164" s="56" t="s">
        <v>1216</v>
      </c>
      <c r="AQ164" s="56" t="s">
        <v>734</v>
      </c>
      <c r="AR164" s="56"/>
      <c r="AS164" s="56"/>
      <c r="AT164" s="56"/>
      <c r="AU164" s="56"/>
      <c r="AV164" s="56"/>
      <c r="AW164" s="56"/>
      <c r="AX164" s="56"/>
      <c r="AY164" s="56"/>
      <c r="AZ164" s="63">
        <v>35.630000000000003</v>
      </c>
      <c r="BA164" s="56"/>
    </row>
    <row r="165" spans="2:53" hidden="1" x14ac:dyDescent="0.2">
      <c r="B165" s="56" t="s">
        <v>713</v>
      </c>
      <c r="C165" s="56" t="s">
        <v>1210</v>
      </c>
      <c r="D165" s="56" t="s">
        <v>1211</v>
      </c>
      <c r="E165" s="56" t="s">
        <v>1212</v>
      </c>
      <c r="F165" s="56">
        <v>3</v>
      </c>
      <c r="G165" s="56" t="s">
        <v>1082</v>
      </c>
      <c r="H165" s="56"/>
      <c r="I165" s="63">
        <v>426</v>
      </c>
      <c r="J165" s="63">
        <v>12</v>
      </c>
      <c r="K165" s="56" t="s">
        <v>718</v>
      </c>
      <c r="L165" s="56" t="s">
        <v>719</v>
      </c>
      <c r="M165" s="56"/>
      <c r="N165" s="56" t="s">
        <v>720</v>
      </c>
      <c r="O165" s="64">
        <v>4.1020000000000003</v>
      </c>
      <c r="P165" s="64">
        <v>4.1020000000000003</v>
      </c>
      <c r="Q165" s="64">
        <v>4.2249999999999996</v>
      </c>
      <c r="R165" s="56">
        <v>4</v>
      </c>
      <c r="S165" s="63">
        <v>33.479999999999997</v>
      </c>
      <c r="T165" s="56" t="s">
        <v>721</v>
      </c>
      <c r="U165" s="56" t="s">
        <v>1217</v>
      </c>
      <c r="V165" s="56" t="s">
        <v>793</v>
      </c>
      <c r="W165" s="56" t="s">
        <v>1218</v>
      </c>
      <c r="X165" s="56" t="s">
        <v>1219</v>
      </c>
      <c r="Y165" s="56" t="s">
        <v>1220</v>
      </c>
      <c r="Z165" s="56" t="s">
        <v>1221</v>
      </c>
      <c r="AA165" s="56" t="s">
        <v>727</v>
      </c>
      <c r="AB165" s="56" t="s">
        <v>727</v>
      </c>
      <c r="AC165" s="56" t="s">
        <v>727</v>
      </c>
      <c r="AD165" s="65">
        <v>0</v>
      </c>
      <c r="AE165" s="56" t="s">
        <v>729</v>
      </c>
      <c r="AF165" s="56" t="s">
        <v>739</v>
      </c>
      <c r="AG165" s="56"/>
      <c r="AH165" s="56"/>
      <c r="AI165" s="56"/>
      <c r="AJ165" s="56"/>
      <c r="AK165" s="56"/>
      <c r="AL165" s="56"/>
      <c r="AM165" s="56"/>
      <c r="AN165" s="56"/>
      <c r="AO165" s="56"/>
      <c r="AP165" s="56" t="s">
        <v>1216</v>
      </c>
      <c r="AQ165" s="56" t="s">
        <v>734</v>
      </c>
      <c r="AR165" s="56"/>
      <c r="AS165" s="56"/>
      <c r="AT165" s="56"/>
      <c r="AU165" s="56"/>
      <c r="AV165" s="56"/>
      <c r="AW165" s="56"/>
      <c r="AX165" s="56"/>
      <c r="AY165" s="56"/>
      <c r="AZ165" s="63">
        <v>109.84</v>
      </c>
      <c r="BA165" s="56"/>
    </row>
    <row r="166" spans="2:53" hidden="1" x14ac:dyDescent="0.2">
      <c r="B166" s="56" t="s">
        <v>713</v>
      </c>
      <c r="C166" s="56" t="s">
        <v>1210</v>
      </c>
      <c r="D166" s="56" t="s">
        <v>1211</v>
      </c>
      <c r="E166" s="56" t="s">
        <v>1212</v>
      </c>
      <c r="F166" s="56">
        <v>3</v>
      </c>
      <c r="G166" s="56" t="s">
        <v>1082</v>
      </c>
      <c r="H166" s="56"/>
      <c r="I166" s="63">
        <v>426</v>
      </c>
      <c r="J166" s="63">
        <v>12</v>
      </c>
      <c r="K166" s="56" t="s">
        <v>718</v>
      </c>
      <c r="L166" s="56" t="s">
        <v>719</v>
      </c>
      <c r="M166" s="56"/>
      <c r="N166" s="56" t="s">
        <v>720</v>
      </c>
      <c r="O166" s="64">
        <v>1.361</v>
      </c>
      <c r="P166" s="64">
        <v>1.361</v>
      </c>
      <c r="Q166" s="64">
        <v>1.3839999999999999</v>
      </c>
      <c r="R166" s="56">
        <v>1</v>
      </c>
      <c r="S166" s="63">
        <v>11.11</v>
      </c>
      <c r="T166" s="56" t="s">
        <v>721</v>
      </c>
      <c r="U166" s="56" t="s">
        <v>1222</v>
      </c>
      <c r="V166" s="56" t="s">
        <v>793</v>
      </c>
      <c r="W166" s="56" t="s">
        <v>1218</v>
      </c>
      <c r="X166" s="56" t="s">
        <v>1223</v>
      </c>
      <c r="Y166" s="56"/>
      <c r="Z166" s="56"/>
      <c r="AA166" s="56" t="s">
        <v>728</v>
      </c>
      <c r="AB166" s="56"/>
      <c r="AC166" s="56"/>
      <c r="AD166" s="65">
        <v>0</v>
      </c>
      <c r="AE166" s="56" t="s">
        <v>729</v>
      </c>
      <c r="AF166" s="56" t="s">
        <v>730</v>
      </c>
      <c r="AG166" s="56" t="s">
        <v>1224</v>
      </c>
      <c r="AH166" s="56" t="s">
        <v>1172</v>
      </c>
      <c r="AI166" s="56"/>
      <c r="AJ166" s="56"/>
      <c r="AK166" s="56"/>
      <c r="AL166" s="56"/>
      <c r="AM166" s="56"/>
      <c r="AN166" s="56"/>
      <c r="AO166" s="56"/>
      <c r="AP166" s="56" t="s">
        <v>1216</v>
      </c>
      <c r="AQ166" s="56" t="s">
        <v>734</v>
      </c>
      <c r="AR166" s="56"/>
      <c r="AS166" s="56"/>
      <c r="AT166" s="56"/>
      <c r="AU166" s="56"/>
      <c r="AV166" s="56"/>
      <c r="AW166" s="56"/>
      <c r="AX166" s="56"/>
      <c r="AY166" s="56"/>
      <c r="AZ166" s="63">
        <v>36.450000000000003</v>
      </c>
      <c r="BA166" s="56"/>
    </row>
    <row r="167" spans="2:53" hidden="1" x14ac:dyDescent="0.2">
      <c r="B167" s="56" t="s">
        <v>713</v>
      </c>
      <c r="C167" s="56" t="s">
        <v>1210</v>
      </c>
      <c r="D167" s="56" t="s">
        <v>1211</v>
      </c>
      <c r="E167" s="56" t="s">
        <v>1212</v>
      </c>
      <c r="F167" s="56">
        <v>3</v>
      </c>
      <c r="G167" s="56" t="s">
        <v>1082</v>
      </c>
      <c r="H167" s="56"/>
      <c r="I167" s="63">
        <v>426</v>
      </c>
      <c r="J167" s="63">
        <v>12</v>
      </c>
      <c r="K167" s="56" t="s">
        <v>718</v>
      </c>
      <c r="L167" s="56" t="s">
        <v>719</v>
      </c>
      <c r="M167" s="56"/>
      <c r="N167" s="56" t="s">
        <v>720</v>
      </c>
      <c r="O167" s="64">
        <v>3.7170000000000001</v>
      </c>
      <c r="P167" s="64">
        <v>3.7170000000000001</v>
      </c>
      <c r="Q167" s="64">
        <v>3.7959999999999998</v>
      </c>
      <c r="R167" s="56">
        <v>4</v>
      </c>
      <c r="S167" s="63">
        <v>30.34</v>
      </c>
      <c r="T167" s="56" t="s">
        <v>721</v>
      </c>
      <c r="U167" s="56" t="s">
        <v>1225</v>
      </c>
      <c r="V167" s="56" t="s">
        <v>793</v>
      </c>
      <c r="W167" s="56" t="s">
        <v>1150</v>
      </c>
      <c r="X167" s="56" t="s">
        <v>1226</v>
      </c>
      <c r="Y167" s="56" t="s">
        <v>1220</v>
      </c>
      <c r="Z167" s="56" t="s">
        <v>1227</v>
      </c>
      <c r="AA167" s="56" t="s">
        <v>727</v>
      </c>
      <c r="AB167" s="56" t="s">
        <v>727</v>
      </c>
      <c r="AC167" s="56" t="s">
        <v>727</v>
      </c>
      <c r="AD167" s="65">
        <v>0</v>
      </c>
      <c r="AE167" s="56" t="s">
        <v>729</v>
      </c>
      <c r="AF167" s="56" t="s">
        <v>739</v>
      </c>
      <c r="AG167" s="56"/>
      <c r="AH167" s="56"/>
      <c r="AI167" s="56"/>
      <c r="AJ167" s="56"/>
      <c r="AK167" s="56"/>
      <c r="AL167" s="56"/>
      <c r="AM167" s="56"/>
      <c r="AN167" s="56"/>
      <c r="AO167" s="56"/>
      <c r="AP167" s="56" t="s">
        <v>1216</v>
      </c>
      <c r="AQ167" s="56" t="s">
        <v>734</v>
      </c>
      <c r="AR167" s="56"/>
      <c r="AS167" s="56"/>
      <c r="AT167" s="56"/>
      <c r="AU167" s="56"/>
      <c r="AV167" s="56"/>
      <c r="AW167" s="56"/>
      <c r="AX167" s="56"/>
      <c r="AY167" s="56"/>
      <c r="AZ167" s="63">
        <v>99.54</v>
      </c>
      <c r="BA167" s="56"/>
    </row>
    <row r="168" spans="2:53" hidden="1" x14ac:dyDescent="0.2">
      <c r="B168" s="56" t="s">
        <v>713</v>
      </c>
      <c r="C168" s="56" t="s">
        <v>1210</v>
      </c>
      <c r="D168" s="56" t="s">
        <v>1211</v>
      </c>
      <c r="E168" s="56" t="s">
        <v>1212</v>
      </c>
      <c r="F168" s="56">
        <v>3</v>
      </c>
      <c r="G168" s="56" t="s">
        <v>1082</v>
      </c>
      <c r="H168" s="56"/>
      <c r="I168" s="63">
        <v>426</v>
      </c>
      <c r="J168" s="63">
        <v>12</v>
      </c>
      <c r="K168" s="56" t="s">
        <v>718</v>
      </c>
      <c r="L168" s="56" t="s">
        <v>719</v>
      </c>
      <c r="M168" s="56"/>
      <c r="N168" s="56" t="s">
        <v>720</v>
      </c>
      <c r="O168" s="64">
        <v>1.044</v>
      </c>
      <c r="P168" s="64">
        <v>1.044</v>
      </c>
      <c r="Q168" s="64">
        <v>1.0669999999999999</v>
      </c>
      <c r="R168" s="56">
        <v>1</v>
      </c>
      <c r="S168" s="63">
        <v>8.52</v>
      </c>
      <c r="T168" s="56" t="s">
        <v>721</v>
      </c>
      <c r="U168" s="56" t="s">
        <v>1228</v>
      </c>
      <c r="V168" s="56" t="s">
        <v>793</v>
      </c>
      <c r="W168" s="56" t="s">
        <v>1170</v>
      </c>
      <c r="X168" s="56" t="s">
        <v>1223</v>
      </c>
      <c r="Y168" s="56"/>
      <c r="Z168" s="56"/>
      <c r="AA168" s="56" t="s">
        <v>728</v>
      </c>
      <c r="AB168" s="56"/>
      <c r="AC168" s="56"/>
      <c r="AD168" s="65">
        <v>0</v>
      </c>
      <c r="AE168" s="56" t="s">
        <v>729</v>
      </c>
      <c r="AF168" s="56" t="s">
        <v>730</v>
      </c>
      <c r="AG168" s="56" t="s">
        <v>1224</v>
      </c>
      <c r="AH168" s="56" t="s">
        <v>1172</v>
      </c>
      <c r="AI168" s="56"/>
      <c r="AJ168" s="56"/>
      <c r="AK168" s="56"/>
      <c r="AL168" s="56"/>
      <c r="AM168" s="56"/>
      <c r="AN168" s="56"/>
      <c r="AO168" s="56"/>
      <c r="AP168" s="56" t="s">
        <v>1216</v>
      </c>
      <c r="AQ168" s="56" t="s">
        <v>734</v>
      </c>
      <c r="AR168" s="56"/>
      <c r="AS168" s="56"/>
      <c r="AT168" s="56"/>
      <c r="AU168" s="56"/>
      <c r="AV168" s="56"/>
      <c r="AW168" s="56"/>
      <c r="AX168" s="56"/>
      <c r="AY168" s="56"/>
      <c r="AZ168" s="63">
        <v>27.95</v>
      </c>
      <c r="BA168" s="5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реализация от 59000 с НДС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Ядрихинский</dc:creator>
  <cp:lastModifiedBy>Александр Ядрихинский</cp:lastModifiedBy>
  <dcterms:created xsi:type="dcterms:W3CDTF">2020-05-29T10:38:03Z</dcterms:created>
  <dcterms:modified xsi:type="dcterms:W3CDTF">2020-05-29T10:38:03Z</dcterms:modified>
</cp:coreProperties>
</file>